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31" windowWidth="4590" windowHeight="7935" firstSheet="1" activeTab="1"/>
  </bookViews>
  <sheets>
    <sheet name="AT 2013" sheetId="1" r:id="rId1"/>
    <sheet name="AT_2014" sheetId="2" r:id="rId2"/>
    <sheet name="BL_2013 " sheetId="3" r:id="rId3"/>
    <sheet name="BL_2014" sheetId="4" r:id="rId4"/>
  </sheets>
  <definedNames>
    <definedName name="_xlnm._FilterDatabase" localSheetId="0" hidden="1">'AT 2013'!$A$1:$N$37</definedName>
    <definedName name="_xlnm._FilterDatabase" localSheetId="3" hidden="1">'BL_2014'!$A$1:$P$96</definedName>
    <definedName name="_xlnm.Print_Area" localSheetId="1">'AT_2014'!#REF!</definedName>
    <definedName name="_xlnm.Print_Area" localSheetId="2">'BL_2013 '!$A$1:$P$103</definedName>
    <definedName name="_xlnm.Print_Area" localSheetId="3">'BL_2014'!$A$1:$P$94</definedName>
    <definedName name="_xlnm.Print_Titles" localSheetId="2">'BL_2013 '!$1:$1</definedName>
    <definedName name="_xlnm.Print_Titles" localSheetId="3">('BL_2014'!#REF!,'BL_2014'!$1:$1)</definedName>
  </definedNames>
  <calcPr fullCalcOnLoad="1"/>
</workbook>
</file>

<file path=xl/sharedStrings.xml><?xml version="1.0" encoding="utf-8"?>
<sst xmlns="http://schemas.openxmlformats.org/spreadsheetml/2006/main" count="869" uniqueCount="182">
  <si>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</si>
  <si>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</si>
  <si>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</si>
  <si>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</si>
  <si>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</si>
  <si>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</si>
  <si>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</si>
  <si>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</si>
  <si>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</si>
  <si>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</si>
  <si>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</si>
  <si>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</si>
  <si>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Nov </t>
  </si>
  <si>
    <t>Totale costo annuale</t>
  </si>
  <si>
    <t>AN.PA.</t>
  </si>
  <si>
    <t>BE.EM.</t>
  </si>
  <si>
    <t>BR.DA.</t>
  </si>
  <si>
    <t>CH.EM.</t>
  </si>
  <si>
    <t>CR.DI.</t>
  </si>
  <si>
    <t>GA.MA.</t>
  </si>
  <si>
    <t>NI.AL.</t>
  </si>
  <si>
    <t>ST.AL.</t>
  </si>
  <si>
    <t>TU.SA.</t>
  </si>
  <si>
    <t>VA.SI.</t>
  </si>
  <si>
    <t>VA.IV.</t>
  </si>
  <si>
    <t>ZA.EL.</t>
  </si>
  <si>
    <t>MA.DA.</t>
  </si>
  <si>
    <t>MO.DA.</t>
  </si>
  <si>
    <t>AR.DO.</t>
  </si>
  <si>
    <t>BO.SA.</t>
  </si>
  <si>
    <t>DI.AN.</t>
  </si>
  <si>
    <t>FR.GR.</t>
  </si>
  <si>
    <t>MA.TE.</t>
  </si>
  <si>
    <t>MA.SA.</t>
  </si>
  <si>
    <t>PI.FR.</t>
  </si>
  <si>
    <t>VE.CA.PI.</t>
  </si>
  <si>
    <t>AN.MA.</t>
  </si>
  <si>
    <t>BE.MA.GO.</t>
  </si>
  <si>
    <t>BO.FL.</t>
  </si>
  <si>
    <t>BO.MA.CR.</t>
  </si>
  <si>
    <t>BR.OT.</t>
  </si>
  <si>
    <t>BU.AL.</t>
  </si>
  <si>
    <t>BU.GI.</t>
  </si>
  <si>
    <t>CA.FA.</t>
  </si>
  <si>
    <t>CI.FE.</t>
  </si>
  <si>
    <t>CO.RO.</t>
  </si>
  <si>
    <t>DE.PA.PA.</t>
  </si>
  <si>
    <t>DE.NA.</t>
  </si>
  <si>
    <t>FO.EN.</t>
  </si>
  <si>
    <t>GA.GI.</t>
  </si>
  <si>
    <t>GA.PI.</t>
  </si>
  <si>
    <t>GA.FA.</t>
  </si>
  <si>
    <t>GO.OR.</t>
  </si>
  <si>
    <t>GU.PI.</t>
  </si>
  <si>
    <t>ME.AR.</t>
  </si>
  <si>
    <t>PI.LU.</t>
  </si>
  <si>
    <t>RO.MA.</t>
  </si>
  <si>
    <t>TA.EM.</t>
  </si>
  <si>
    <t>VA.RI.</t>
  </si>
  <si>
    <t>VA.MI.</t>
  </si>
  <si>
    <t>BO.MI.</t>
  </si>
  <si>
    <t>BO.LU.</t>
  </si>
  <si>
    <t>CI.CO.</t>
  </si>
  <si>
    <t>DE.BR.</t>
  </si>
  <si>
    <t>DI.EL.</t>
  </si>
  <si>
    <t>D'O.MA.</t>
  </si>
  <si>
    <t>FE.PA.</t>
  </si>
  <si>
    <t>GI.GI.</t>
  </si>
  <si>
    <t>GI.BU.LU.</t>
  </si>
  <si>
    <t>LI.SI.</t>
  </si>
  <si>
    <t>PE.LI.</t>
  </si>
  <si>
    <t>PO.LU.</t>
  </si>
  <si>
    <t>RE.GI.</t>
  </si>
  <si>
    <t>RE.PI.LU.</t>
  </si>
  <si>
    <t>RE.RO.</t>
  </si>
  <si>
    <t>RI.AL.</t>
  </si>
  <si>
    <t>SA.MA.</t>
  </si>
  <si>
    <t>SB.GI.</t>
  </si>
  <si>
    <t>SC.DA.</t>
  </si>
  <si>
    <t>SC.MA.</t>
  </si>
  <si>
    <t>TI.TI.</t>
  </si>
  <si>
    <t>BA.SI.</t>
  </si>
  <si>
    <t>CA.GI.</t>
  </si>
  <si>
    <t>CA.FL.</t>
  </si>
  <si>
    <t>CA.AN.MA.</t>
  </si>
  <si>
    <t>DA.PA.</t>
  </si>
  <si>
    <t>GA.DA.</t>
  </si>
  <si>
    <t>GI.RO.</t>
  </si>
  <si>
    <t>MA.VI.</t>
  </si>
  <si>
    <t>MO.SI.</t>
  </si>
  <si>
    <t>SE.PA.</t>
  </si>
  <si>
    <t>MA.RE.</t>
  </si>
  <si>
    <t>ZO.CH.</t>
  </si>
  <si>
    <t>AN.SI.</t>
  </si>
  <si>
    <t>BA.MI</t>
  </si>
  <si>
    <t>BR.SI.</t>
  </si>
  <si>
    <t>CH.SA.</t>
  </si>
  <si>
    <t>CO.GI.</t>
  </si>
  <si>
    <t>FA.MA.</t>
  </si>
  <si>
    <t>FO.CI.</t>
  </si>
  <si>
    <t>ME.AN.</t>
  </si>
  <si>
    <t>DE.ME</t>
  </si>
  <si>
    <t>SK.ZE</t>
  </si>
  <si>
    <t>TA.EFE.</t>
  </si>
  <si>
    <t>AL.MA.</t>
  </si>
  <si>
    <t>CA.CI.</t>
  </si>
  <si>
    <t>CI.DA.</t>
  </si>
  <si>
    <t>CR.RE.</t>
  </si>
  <si>
    <t>LO.MO.SA.</t>
  </si>
  <si>
    <t>MA.GI.LU.</t>
  </si>
  <si>
    <t>SA.DA.</t>
  </si>
  <si>
    <t>VE.MA.</t>
  </si>
  <si>
    <t>VO.AL.</t>
  </si>
  <si>
    <t>Totale Risultato</t>
  </si>
  <si>
    <t>B.N.</t>
  </si>
  <si>
    <t>L.E.</t>
  </si>
  <si>
    <t>R.M.</t>
  </si>
  <si>
    <t>F.G.</t>
  </si>
  <si>
    <t>T.G.</t>
  </si>
  <si>
    <t>B.L.</t>
  </si>
  <si>
    <t>B.M.G.</t>
  </si>
  <si>
    <t>B.G.L.</t>
  </si>
  <si>
    <t>C.R.</t>
  </si>
  <si>
    <t>C.D.</t>
  </si>
  <si>
    <t>D.P.A.</t>
  </si>
  <si>
    <t>D.I.A.M.</t>
  </si>
  <si>
    <t>E.N.N.E.</t>
  </si>
  <si>
    <t>F.S.</t>
  </si>
  <si>
    <t>G.G.</t>
  </si>
  <si>
    <t>M.M.L.</t>
  </si>
  <si>
    <t>M.P.</t>
  </si>
  <si>
    <t>P.S.</t>
  </si>
  <si>
    <t>P.T.</t>
  </si>
  <si>
    <t>R.R.</t>
  </si>
  <si>
    <t>R.L.</t>
  </si>
  <si>
    <t>S.G.</t>
  </si>
  <si>
    <t>S.M.</t>
  </si>
  <si>
    <t>S.R.</t>
  </si>
  <si>
    <t>C.G.L.</t>
  </si>
  <si>
    <t>C.F.</t>
  </si>
  <si>
    <t>M.S.</t>
  </si>
  <si>
    <t>S.Z.</t>
  </si>
  <si>
    <t>D.N.</t>
  </si>
  <si>
    <t>B.M.</t>
  </si>
  <si>
    <t>G.C.</t>
  </si>
  <si>
    <t>V.M.</t>
  </si>
  <si>
    <t>V.A.</t>
  </si>
  <si>
    <t>Linee Guida  Delibera Asl AL nr 2012/513</t>
  </si>
  <si>
    <t xml:space="preserve">Unità Responsabile - Dirigente Responsabile </t>
  </si>
  <si>
    <t>CSM Acqui Terme -D.ssa _Monteleone Alessandra</t>
  </si>
  <si>
    <t>CSM Alessandria - Dr. Fernando Rutto</t>
  </si>
  <si>
    <t xml:space="preserve">CSM Casale M.to - Dr. Paolo Casamento </t>
  </si>
  <si>
    <t>CSM Novi Ligure - D.ssa Ombretta Chiarlone</t>
  </si>
  <si>
    <t>CSM Ovada -D.ssa Patrizia Giacobbe</t>
  </si>
  <si>
    <t>CSM Tortona - D.ssa Patrizia Nicolini</t>
  </si>
  <si>
    <t>Titolo base dell'attribuzione  - modalità seguita per l'individuazione del beneficiario</t>
  </si>
  <si>
    <t>Regolamento Delibera Asl AL nr 2013/308</t>
  </si>
  <si>
    <t>Atto di concessione - Titolo base dell'attribuzione  - modalità seguita per l'individuazione del beneficiario</t>
  </si>
  <si>
    <t>Nominativo Beneficiario di Borsa Lavoro</t>
  </si>
  <si>
    <t>Nominativo beneficiario di Assegno Terapeutico</t>
  </si>
  <si>
    <t>G.S.</t>
  </si>
  <si>
    <t>M.E.</t>
  </si>
  <si>
    <t>Nominativo Utente</t>
  </si>
  <si>
    <t xml:space="preserve">Dic </t>
  </si>
  <si>
    <t>DE.CI.CA.</t>
  </si>
  <si>
    <t>CSM Alessandria -</t>
  </si>
  <si>
    <t>MA.PA.</t>
  </si>
  <si>
    <t>CE.AL.</t>
  </si>
  <si>
    <t xml:space="preserve">CSM Alessandria - </t>
  </si>
  <si>
    <t>ZO.CL.</t>
  </si>
  <si>
    <t>ST.LU.</t>
  </si>
  <si>
    <t>TA.FE.</t>
  </si>
  <si>
    <t>GI.RI.CR.</t>
  </si>
  <si>
    <t>N.A.</t>
  </si>
  <si>
    <t>RO.PA.</t>
  </si>
  <si>
    <t>ME.GI.</t>
  </si>
  <si>
    <t>TO.SI.</t>
  </si>
  <si>
    <t>sosp</t>
  </si>
  <si>
    <t>MO.FR.</t>
  </si>
  <si>
    <t>PR.MA.</t>
  </si>
  <si>
    <t>SOSPESO</t>
  </si>
  <si>
    <t>Linee Guida  Delibera Asl AL nr 2012/514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</si>
</sst>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€ &quot;#,##0.00"/>
    <numFmt numFmtId="166" formatCode="&quot;€&quot;\ #,##0.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_-;\-* #,##0.00_-;_-* \-??_-;_-@_-"/>
    <numFmt numFmtId="172" formatCode="_-&quot;€ &quot;* #,##0.00_-;&quot;-€ &quot;* #,##0.00_-;_-&quot;€ &quot;* \-??_-;_-@_-"/>
    <numFmt numFmtId="173" formatCode="_-* #,##0.000_-;\-* #,##0.000_-;_-* \-??_-;_-@_-"/>
    <numFmt numFmtId="174" formatCode="_-* #,##0.0000_-;\-* #,##0.0000_-;_-* \-??_-;_-@_-"/>
    <numFmt numFmtId="175" formatCode="_-* #,##0.0_-;\-* #,##0.0_-;_-* \-??_-;_-@_-"/>
    <numFmt numFmtId="176" formatCode="_-* #,##0_-;\-* #,##0_-;_-* \-??_-;_-@_-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3" fontId="0" fillId="0" borderId="0" xfId="24" applyFill="1" applyBorder="1" applyAlignment="1" applyProtection="1">
      <alignment vertical="center"/>
      <protection/>
    </xf>
    <xf numFmtId="43" fontId="0" fillId="0" borderId="0" xfId="24" applyFill="1" applyAlignment="1">
      <alignment vertical="center"/>
    </xf>
    <xf numFmtId="43" fontId="0" fillId="0" borderId="0" xfId="24" applyFill="1" applyAlignment="1">
      <alignment horizontal="left"/>
    </xf>
    <xf numFmtId="43" fontId="0" fillId="0" borderId="0" xfId="24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43" fontId="0" fillId="0" borderId="0" xfId="24" applyFill="1" applyBorder="1" applyAlignment="1">
      <alignment vertical="center"/>
    </xf>
    <xf numFmtId="43" fontId="0" fillId="0" borderId="0" xfId="24" applyFill="1" applyBorder="1" applyAlignment="1" applyProtection="1" quotePrefix="1">
      <alignment vertical="center"/>
      <protection/>
    </xf>
    <xf numFmtId="43" fontId="0" fillId="0" borderId="0" xfId="24" applyFill="1" applyBorder="1" applyAlignment="1" quotePrefix="1">
      <alignment vertical="center"/>
    </xf>
    <xf numFmtId="43" fontId="0" fillId="0" borderId="1" xfId="24" applyFill="1" applyBorder="1" applyAlignment="1" applyProtection="1">
      <alignment vertical="center"/>
      <protection/>
    </xf>
    <xf numFmtId="43" fontId="0" fillId="0" borderId="0" xfId="24" applyFill="1" applyAlignment="1">
      <alignment horizontal="center"/>
    </xf>
    <xf numFmtId="43" fontId="0" fillId="0" borderId="2" xfId="24" applyFill="1" applyBorder="1" applyAlignment="1" applyProtection="1">
      <alignment/>
      <protection/>
    </xf>
    <xf numFmtId="43" fontId="0" fillId="0" borderId="2" xfId="24" applyFill="1" applyBorder="1" applyAlignment="1" applyProtection="1">
      <alignment horizontal="left"/>
      <protection/>
    </xf>
    <xf numFmtId="43" fontId="0" fillId="0" borderId="3" xfId="24" applyFill="1" applyBorder="1" applyAlignment="1" applyProtection="1">
      <alignment horizontal="right"/>
      <protection/>
    </xf>
    <xf numFmtId="43" fontId="0" fillId="0" borderId="0" xfId="24" applyFill="1" applyBorder="1" applyAlignment="1">
      <alignment/>
    </xf>
    <xf numFmtId="43" fontId="0" fillId="0" borderId="4" xfId="24" applyFill="1" applyBorder="1" applyAlignment="1" applyProtection="1">
      <alignment/>
      <protection/>
    </xf>
    <xf numFmtId="43" fontId="0" fillId="0" borderId="0" xfId="24" applyFont="1" applyFill="1" applyAlignment="1">
      <alignment wrapText="1"/>
    </xf>
    <xf numFmtId="43" fontId="0" fillId="0" borderId="0" xfId="24" applyFill="1" applyAlignment="1">
      <alignment wrapText="1"/>
    </xf>
    <xf numFmtId="43" fontId="0" fillId="0" borderId="2" xfId="24" applyFont="1" applyFill="1" applyBorder="1" applyAlignment="1">
      <alignment/>
    </xf>
    <xf numFmtId="43" fontId="0" fillId="0" borderId="2" xfId="24" applyFont="1" applyFill="1" applyBorder="1" applyAlignment="1">
      <alignment horizontal="left"/>
    </xf>
    <xf numFmtId="43" fontId="0" fillId="0" borderId="5" xfId="24" applyFont="1" applyFill="1" applyBorder="1" applyAlignment="1">
      <alignment horizontal="center" wrapText="1"/>
    </xf>
    <xf numFmtId="43" fontId="0" fillId="0" borderId="3" xfId="24" applyFont="1" applyFill="1" applyBorder="1" applyAlignment="1">
      <alignment/>
    </xf>
    <xf numFmtId="43" fontId="0" fillId="0" borderId="3" xfId="24" applyFill="1" applyBorder="1" applyAlignment="1" applyProtection="1">
      <alignment/>
      <protection/>
    </xf>
    <xf numFmtId="43" fontId="0" fillId="0" borderId="5" xfId="24" applyFill="1" applyBorder="1" applyAlignment="1" applyProtection="1">
      <alignment horizontal="center"/>
      <protection/>
    </xf>
    <xf numFmtId="43" fontId="0" fillId="0" borderId="5" xfId="24" applyFont="1" applyFill="1" applyBorder="1" applyAlignment="1" applyProtection="1">
      <alignment horizontal="center" wrapText="1"/>
      <protection/>
    </xf>
    <xf numFmtId="0" fontId="3" fillId="0" borderId="5" xfId="18" applyNumberFormat="1" applyFont="1" applyFill="1" applyBorder="1" applyAlignment="1" applyProtection="1">
      <alignment vertical="center" wrapText="1"/>
      <protection/>
    </xf>
    <xf numFmtId="43" fontId="0" fillId="0" borderId="5" xfId="24" applyFill="1" applyBorder="1" applyAlignment="1" applyProtection="1">
      <alignment vertical="center" wrapText="1"/>
      <protection/>
    </xf>
    <xf numFmtId="43" fontId="0" fillId="0" borderId="5" xfId="24" applyFont="1" applyFill="1" applyBorder="1" applyAlignment="1">
      <alignment/>
    </xf>
    <xf numFmtId="43" fontId="0" fillId="0" borderId="2" xfId="24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0" fontId="3" fillId="0" borderId="5" xfId="19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/>
      <protection/>
    </xf>
    <xf numFmtId="0" fontId="0" fillId="0" borderId="0" xfId="19" applyNumberFormat="1" applyFont="1" applyFill="1" applyBorder="1" applyAlignment="1" applyProtection="1">
      <alignment/>
      <protection/>
    </xf>
    <xf numFmtId="43" fontId="0" fillId="0" borderId="0" xfId="24" applyFont="1" applyFill="1" applyBorder="1" applyAlignment="1">
      <alignment wrapText="1"/>
    </xf>
    <xf numFmtId="43" fontId="0" fillId="0" borderId="0" xfId="24" applyFont="1" applyFill="1" applyBorder="1" applyAlignment="1">
      <alignment/>
    </xf>
    <xf numFmtId="0" fontId="0" fillId="0" borderId="0" xfId="1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3" fillId="0" borderId="0" xfId="27" applyFont="1" applyFill="1" applyBorder="1" applyAlignment="1">
      <alignment vertical="center" wrapText="1"/>
      <protection/>
    </xf>
    <xf numFmtId="0" fontId="0" fillId="0" borderId="0" xfId="27" applyFont="1" applyFill="1" applyBorder="1" applyAlignment="1">
      <alignment vertical="center"/>
      <protection/>
    </xf>
    <xf numFmtId="165" fontId="0" fillId="0" borderId="0" xfId="2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6" xfId="26" applyFont="1" applyFill="1" applyBorder="1" applyAlignment="1">
      <alignment vertical="center" wrapText="1"/>
      <protection/>
    </xf>
    <xf numFmtId="165" fontId="3" fillId="0" borderId="6" xfId="26" applyNumberFormat="1" applyFont="1" applyFill="1" applyBorder="1" applyAlignment="1">
      <alignment vertical="center" wrapText="1"/>
      <protection/>
    </xf>
    <xf numFmtId="43" fontId="0" fillId="0" borderId="7" xfId="24" applyFont="1" applyFill="1" applyBorder="1" applyAlignment="1" applyProtection="1">
      <alignment horizontal="center" wrapText="1"/>
      <protection/>
    </xf>
    <xf numFmtId="43" fontId="0" fillId="0" borderId="7" xfId="24" applyFont="1" applyFill="1" applyBorder="1" applyAlignment="1" applyProtection="1">
      <alignment/>
      <protection/>
    </xf>
    <xf numFmtId="0" fontId="0" fillId="0" borderId="0" xfId="26" applyFont="1" applyFill="1" applyBorder="1" applyAlignment="1">
      <alignment vertical="center"/>
      <protection/>
    </xf>
    <xf numFmtId="165" fontId="0" fillId="0" borderId="0" xfId="26" applyNumberFormat="1" applyFont="1" applyFill="1" applyBorder="1" applyAlignment="1">
      <alignment vertical="center"/>
      <protection/>
    </xf>
    <xf numFmtId="43" fontId="0" fillId="0" borderId="0" xfId="24" applyFont="1" applyFill="1" applyBorder="1" applyAlignment="1" applyProtection="1">
      <alignment wrapText="1"/>
      <protection/>
    </xf>
    <xf numFmtId="43" fontId="0" fillId="0" borderId="3" xfId="24" applyFont="1" applyFill="1" applyBorder="1" applyAlignment="1" applyProtection="1">
      <alignment/>
      <protection/>
    </xf>
    <xf numFmtId="43" fontId="0" fillId="0" borderId="2" xfId="24" applyFont="1" applyFill="1" applyBorder="1" applyAlignment="1" applyProtection="1">
      <alignment/>
      <protection/>
    </xf>
    <xf numFmtId="43" fontId="0" fillId="0" borderId="2" xfId="24" applyFont="1" applyFill="1" applyBorder="1" applyAlignment="1" applyProtection="1">
      <alignment horizontal="left"/>
      <protection/>
    </xf>
    <xf numFmtId="0" fontId="0" fillId="0" borderId="0" xfId="26" applyFont="1" applyFill="1" applyBorder="1" applyAlignment="1">
      <alignment vertical="center"/>
      <protection/>
    </xf>
    <xf numFmtId="165" fontId="0" fillId="0" borderId="0" xfId="26" applyNumberFormat="1" applyFont="1" applyFill="1" applyBorder="1" applyAlignment="1">
      <alignment vertical="center"/>
      <protection/>
    </xf>
    <xf numFmtId="43" fontId="0" fillId="0" borderId="0" xfId="24" applyFont="1" applyFill="1" applyBorder="1" applyAlignment="1" applyProtection="1">
      <alignment wrapText="1"/>
      <protection/>
    </xf>
    <xf numFmtId="43" fontId="0" fillId="0" borderId="2" xfId="24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vertical="center"/>
    </xf>
    <xf numFmtId="0" fontId="0" fillId="0" borderId="0" xfId="26" applyFont="1" applyFill="1" applyBorder="1" applyAlignment="1">
      <alignment horizontal="left" vertical="center"/>
      <protection/>
    </xf>
    <xf numFmtId="165" fontId="0" fillId="0" borderId="1" xfId="26" applyNumberFormat="1" applyFont="1" applyFill="1" applyBorder="1" applyAlignment="1">
      <alignment vertical="center"/>
      <protection/>
    </xf>
    <xf numFmtId="43" fontId="0" fillId="0" borderId="0" xfId="24" applyFill="1" applyBorder="1" applyAlignment="1" applyProtection="1">
      <alignment vertical="center" wrapText="1"/>
      <protection/>
    </xf>
    <xf numFmtId="43" fontId="0" fillId="0" borderId="0" xfId="24" applyFill="1" applyBorder="1" applyAlignment="1">
      <alignment vertical="center" wrapText="1"/>
    </xf>
    <xf numFmtId="43" fontId="0" fillId="0" borderId="8" xfId="24" applyFill="1" applyBorder="1" applyAlignment="1" applyProtection="1">
      <alignment vertical="center"/>
      <protection/>
    </xf>
    <xf numFmtId="43" fontId="0" fillId="0" borderId="8" xfId="24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43" fontId="0" fillId="0" borderId="0" xfId="24" applyFill="1" applyBorder="1" applyAlignment="1" applyProtection="1">
      <alignment/>
      <protection/>
    </xf>
    <xf numFmtId="43" fontId="0" fillId="0" borderId="1" xfId="24" applyFill="1" applyBorder="1" applyAlignment="1" applyProtection="1">
      <alignment/>
      <protection/>
    </xf>
    <xf numFmtId="43" fontId="3" fillId="0" borderId="5" xfId="24" applyFont="1" applyFill="1" applyBorder="1" applyAlignment="1" applyProtection="1">
      <alignment horizontal="center" wrapText="1"/>
      <protection/>
    </xf>
    <xf numFmtId="0" fontId="3" fillId="0" borderId="5" xfId="21" applyNumberFormat="1" applyFont="1" applyFill="1" applyBorder="1" applyAlignment="1" applyProtection="1">
      <alignment horizontal="center"/>
      <protection/>
    </xf>
    <xf numFmtId="43" fontId="3" fillId="0" borderId="5" xfId="24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8">
    <cellStyle name="Normal" xfId="0"/>
    <cellStyle name="Hyperlink" xfId="15"/>
    <cellStyle name="Followed Hyperlink" xfId="16"/>
    <cellStyle name="DataPilot Angolo" xfId="17"/>
    <cellStyle name="DataPilot Campo" xfId="18"/>
    <cellStyle name="DataPilot Categoria" xfId="19"/>
    <cellStyle name="DataPilot Risultato" xfId="20"/>
    <cellStyle name="DataPilot Titolo" xfId="21"/>
    <cellStyle name="DataPilot Valore" xfId="22"/>
    <cellStyle name="Euro" xfId="23"/>
    <cellStyle name="Comma" xfId="24"/>
    <cellStyle name="Comma [0]" xfId="25"/>
    <cellStyle name="Normale_spesa borse lavoro  2013" xfId="26"/>
    <cellStyle name="Normale_spesa borse lavoro  2013_Borse Lavoro 2014" xfId="27"/>
    <cellStyle name="Percent" xfId="28"/>
    <cellStyle name="Risultato 1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P37"/>
  <sheetViews>
    <sheetView workbookViewId="0" topLeftCell="A1">
      <selection activeCell="D7" sqref="D7"/>
    </sheetView>
  </sheetViews>
  <sheetFormatPr defaultColWidth="9.140625" defaultRowHeight="12.75"/>
  <cols>
    <col min="1" max="1" width="17.00390625" style="5" customWidth="1"/>
    <col min="2" max="2" width="9.7109375" style="5" bestFit="1" customWidth="1"/>
    <col min="3" max="3" width="9.421875" style="5" bestFit="1" customWidth="1"/>
    <col min="4" max="4" width="9.8515625" style="5" bestFit="1" customWidth="1"/>
    <col min="5" max="5" width="9.421875" style="5" bestFit="1" customWidth="1"/>
    <col min="6" max="6" width="10.28125" style="5" bestFit="1" customWidth="1"/>
    <col min="7" max="8" width="9.421875" style="5" bestFit="1" customWidth="1"/>
    <col min="9" max="9" width="9.7109375" style="5" bestFit="1" customWidth="1"/>
    <col min="10" max="11" width="9.421875" style="5" bestFit="1" customWidth="1"/>
    <col min="12" max="12" width="9.57421875" style="5" bestFit="1" customWidth="1"/>
    <col min="13" max="13" width="9.28125" style="5" bestFit="1" customWidth="1"/>
    <col min="14" max="14" width="15.57421875" style="5" customWidth="1"/>
    <col min="15" max="15" width="23.00390625" style="19" bestFit="1" customWidth="1"/>
    <col min="16" max="16" width="44.28125" style="5" bestFit="1" customWidth="1"/>
    <col min="17" max="16384" width="11.57421875" style="5" customWidth="1"/>
  </cols>
  <sheetData>
    <row r="1" spans="1:16" s="12" customFormat="1" ht="63.75">
      <c r="A1" s="26" t="s">
        <v>159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113</v>
      </c>
      <c r="O1" s="22" t="s">
        <v>155</v>
      </c>
      <c r="P1" s="22" t="s">
        <v>148</v>
      </c>
    </row>
    <row r="2" spans="1:16" ht="25.5">
      <c r="A2" s="24" t="s">
        <v>114</v>
      </c>
      <c r="B2" s="24">
        <v>100</v>
      </c>
      <c r="C2" s="24">
        <v>100</v>
      </c>
      <c r="D2" s="24">
        <v>100</v>
      </c>
      <c r="E2" s="24">
        <v>100</v>
      </c>
      <c r="F2" s="24">
        <v>100</v>
      </c>
      <c r="G2" s="24">
        <v>100</v>
      </c>
      <c r="H2" s="24">
        <v>100</v>
      </c>
      <c r="I2" s="24">
        <v>100</v>
      </c>
      <c r="J2" s="24">
        <v>100</v>
      </c>
      <c r="K2" s="24">
        <v>100</v>
      </c>
      <c r="L2" s="24">
        <v>100</v>
      </c>
      <c r="M2" s="24">
        <v>100</v>
      </c>
      <c r="N2" s="24">
        <f>SUM(B2:M2)</f>
        <v>1200</v>
      </c>
      <c r="O2" s="18" t="s">
        <v>147</v>
      </c>
      <c r="P2" s="23" t="s">
        <v>149</v>
      </c>
    </row>
    <row r="3" spans="1:16" s="4" customFormat="1" ht="25.5">
      <c r="A3" s="14" t="s">
        <v>115</v>
      </c>
      <c r="B3" s="13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5">
        <v>200</v>
      </c>
      <c r="L3" s="13">
        <v>200</v>
      </c>
      <c r="M3" s="13">
        <v>200</v>
      </c>
      <c r="N3" s="13">
        <f aca="true" t="shared" si="0" ref="N3:N35">SUM(B3:M3)</f>
        <v>600</v>
      </c>
      <c r="O3" s="18" t="s">
        <v>147</v>
      </c>
      <c r="P3" s="21" t="s">
        <v>150</v>
      </c>
    </row>
    <row r="4" spans="1:16" ht="25.5">
      <c r="A4" s="13" t="s">
        <v>116</v>
      </c>
      <c r="B4" s="13">
        <v>280</v>
      </c>
      <c r="C4" s="13">
        <v>280</v>
      </c>
      <c r="D4" s="13">
        <v>280</v>
      </c>
      <c r="E4" s="13">
        <v>280</v>
      </c>
      <c r="F4" s="13">
        <v>280</v>
      </c>
      <c r="G4" s="13">
        <v>280</v>
      </c>
      <c r="H4" s="13">
        <v>280</v>
      </c>
      <c r="I4" s="13">
        <v>280</v>
      </c>
      <c r="J4" s="13">
        <v>250</v>
      </c>
      <c r="K4" s="13">
        <v>250</v>
      </c>
      <c r="L4" s="13">
        <v>250</v>
      </c>
      <c r="M4" s="13">
        <v>200</v>
      </c>
      <c r="N4" s="13">
        <f t="shared" si="0"/>
        <v>3190</v>
      </c>
      <c r="O4" s="18" t="s">
        <v>147</v>
      </c>
      <c r="P4" s="21" t="s">
        <v>150</v>
      </c>
    </row>
    <row r="5" spans="1:16" ht="25.5">
      <c r="A5" s="13" t="s">
        <v>117</v>
      </c>
      <c r="B5" s="13">
        <v>280</v>
      </c>
      <c r="C5" s="13">
        <v>280</v>
      </c>
      <c r="D5" s="13">
        <v>280</v>
      </c>
      <c r="E5" s="13">
        <v>280</v>
      </c>
      <c r="F5" s="13">
        <v>280</v>
      </c>
      <c r="G5" s="13">
        <v>280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/>
      <c r="N5" s="13">
        <f t="shared" si="0"/>
        <v>1680</v>
      </c>
      <c r="O5" s="18" t="s">
        <v>147</v>
      </c>
      <c r="P5" s="21" t="s">
        <v>150</v>
      </c>
    </row>
    <row r="6" spans="1:16" ht="25.5">
      <c r="A6" s="13" t="s">
        <v>118</v>
      </c>
      <c r="B6" s="13">
        <v>280</v>
      </c>
      <c r="C6" s="13">
        <v>280</v>
      </c>
      <c r="D6" s="13">
        <v>280</v>
      </c>
      <c r="E6" s="13">
        <v>280</v>
      </c>
      <c r="F6" s="13">
        <v>280</v>
      </c>
      <c r="G6" s="13">
        <v>280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/>
      <c r="N6" s="13">
        <f t="shared" si="0"/>
        <v>1680</v>
      </c>
      <c r="O6" s="18" t="s">
        <v>147</v>
      </c>
      <c r="P6" s="21" t="s">
        <v>150</v>
      </c>
    </row>
    <row r="7" spans="1:16" ht="25.5">
      <c r="A7" s="13" t="s">
        <v>119</v>
      </c>
      <c r="B7" s="13">
        <v>150</v>
      </c>
      <c r="C7" s="13">
        <v>150</v>
      </c>
      <c r="D7" s="13">
        <v>150</v>
      </c>
      <c r="E7" s="13">
        <v>150</v>
      </c>
      <c r="F7" s="13">
        <v>150</v>
      </c>
      <c r="G7" s="13">
        <v>150</v>
      </c>
      <c r="H7" s="13">
        <v>150</v>
      </c>
      <c r="I7" s="13">
        <v>150</v>
      </c>
      <c r="J7" s="13">
        <v>150</v>
      </c>
      <c r="K7" s="13">
        <v>150</v>
      </c>
      <c r="L7" s="13">
        <v>150</v>
      </c>
      <c r="M7" s="13">
        <v>150</v>
      </c>
      <c r="N7" s="13">
        <f t="shared" si="0"/>
        <v>1800</v>
      </c>
      <c r="O7" s="18" t="s">
        <v>147</v>
      </c>
      <c r="P7" s="20" t="s">
        <v>151</v>
      </c>
    </row>
    <row r="8" spans="1:16" ht="25.5">
      <c r="A8" s="13" t="s">
        <v>120</v>
      </c>
      <c r="B8" s="13">
        <v>200</v>
      </c>
      <c r="C8" s="13">
        <v>200</v>
      </c>
      <c r="D8" s="13">
        <v>200</v>
      </c>
      <c r="E8" s="13">
        <v>200</v>
      </c>
      <c r="F8" s="13">
        <v>200</v>
      </c>
      <c r="G8" s="13">
        <v>200</v>
      </c>
      <c r="H8" s="13">
        <v>200</v>
      </c>
      <c r="I8" s="13">
        <v>200</v>
      </c>
      <c r="J8" s="13">
        <v>200</v>
      </c>
      <c r="K8" s="13">
        <v>200</v>
      </c>
      <c r="L8" s="13">
        <v>200</v>
      </c>
      <c r="M8" s="13">
        <v>200</v>
      </c>
      <c r="N8" s="13">
        <f t="shared" si="0"/>
        <v>2400</v>
      </c>
      <c r="O8" s="18" t="s">
        <v>147</v>
      </c>
      <c r="P8" s="20" t="s">
        <v>151</v>
      </c>
    </row>
    <row r="9" spans="1:16" ht="25.5">
      <c r="A9" s="30" t="s">
        <v>160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150</v>
      </c>
      <c r="N9" s="13">
        <f t="shared" si="0"/>
        <v>150</v>
      </c>
      <c r="O9" s="18" t="s">
        <v>147</v>
      </c>
      <c r="P9" s="20" t="s">
        <v>151</v>
      </c>
    </row>
    <row r="10" spans="1:16" ht="25.5">
      <c r="A10" s="13" t="s">
        <v>121</v>
      </c>
      <c r="B10" s="13">
        <v>200</v>
      </c>
      <c r="C10" s="13">
        <v>200</v>
      </c>
      <c r="D10" s="13">
        <v>200</v>
      </c>
      <c r="E10" s="13">
        <v>200</v>
      </c>
      <c r="F10" s="13">
        <v>200</v>
      </c>
      <c r="G10" s="13">
        <v>200</v>
      </c>
      <c r="H10" s="13">
        <v>200</v>
      </c>
      <c r="I10" s="13">
        <v>200</v>
      </c>
      <c r="J10" s="13">
        <v>200</v>
      </c>
      <c r="K10" s="13">
        <v>200</v>
      </c>
      <c r="L10" s="13">
        <v>200</v>
      </c>
      <c r="M10" s="13">
        <v>200</v>
      </c>
      <c r="N10" s="13">
        <f t="shared" si="0"/>
        <v>2400</v>
      </c>
      <c r="O10" s="18" t="s">
        <v>147</v>
      </c>
      <c r="P10" s="20" t="s">
        <v>151</v>
      </c>
    </row>
    <row r="11" spans="1:16" ht="25.5">
      <c r="A11" s="13" t="s">
        <v>122</v>
      </c>
      <c r="B11" s="13">
        <v>300</v>
      </c>
      <c r="C11" s="13">
        <v>300</v>
      </c>
      <c r="D11" s="13">
        <v>300</v>
      </c>
      <c r="E11" s="13">
        <v>300</v>
      </c>
      <c r="F11" s="13">
        <v>300</v>
      </c>
      <c r="G11" s="13">
        <v>300</v>
      </c>
      <c r="H11" s="13">
        <v>300</v>
      </c>
      <c r="I11" s="13">
        <v>300</v>
      </c>
      <c r="J11" s="13">
        <v>300</v>
      </c>
      <c r="K11" s="13">
        <v>300</v>
      </c>
      <c r="L11" s="13">
        <v>300</v>
      </c>
      <c r="M11" s="13">
        <v>300</v>
      </c>
      <c r="N11" s="13">
        <f t="shared" si="0"/>
        <v>3600</v>
      </c>
      <c r="O11" s="18" t="s">
        <v>147</v>
      </c>
      <c r="P11" s="20" t="s">
        <v>151</v>
      </c>
    </row>
    <row r="12" spans="1:16" ht="25.5">
      <c r="A12" s="13" t="s">
        <v>123</v>
      </c>
      <c r="B12" s="13">
        <v>250</v>
      </c>
      <c r="C12" s="13">
        <v>250</v>
      </c>
      <c r="D12" s="13">
        <v>250</v>
      </c>
      <c r="E12" s="13">
        <v>250</v>
      </c>
      <c r="F12" s="13">
        <v>250</v>
      </c>
      <c r="G12" s="13">
        <v>250</v>
      </c>
      <c r="H12" s="13">
        <v>250</v>
      </c>
      <c r="I12" s="13">
        <v>250</v>
      </c>
      <c r="J12" s="13">
        <v>250</v>
      </c>
      <c r="K12" s="13">
        <v>250</v>
      </c>
      <c r="L12" s="13">
        <v>250</v>
      </c>
      <c r="M12" s="13">
        <v>100</v>
      </c>
      <c r="N12" s="13">
        <f t="shared" si="0"/>
        <v>2850</v>
      </c>
      <c r="O12" s="18" t="s">
        <v>147</v>
      </c>
      <c r="P12" s="20" t="s">
        <v>151</v>
      </c>
    </row>
    <row r="13" spans="1:16" ht="25.5">
      <c r="A13" s="13" t="s">
        <v>124</v>
      </c>
      <c r="B13" s="13">
        <v>170</v>
      </c>
      <c r="C13" s="13">
        <v>170</v>
      </c>
      <c r="D13" s="13">
        <v>170</v>
      </c>
      <c r="E13" s="13">
        <v>170</v>
      </c>
      <c r="F13" s="13">
        <v>170</v>
      </c>
      <c r="G13" s="13">
        <v>170</v>
      </c>
      <c r="H13" s="13">
        <v>170</v>
      </c>
      <c r="I13" s="13">
        <v>170</v>
      </c>
      <c r="J13" s="13">
        <v>170</v>
      </c>
      <c r="K13" s="13">
        <v>170</v>
      </c>
      <c r="L13" s="13">
        <v>170</v>
      </c>
      <c r="M13" s="13">
        <v>170</v>
      </c>
      <c r="N13" s="13">
        <f t="shared" si="0"/>
        <v>2040</v>
      </c>
      <c r="O13" s="18" t="s">
        <v>147</v>
      </c>
      <c r="P13" s="20" t="s">
        <v>151</v>
      </c>
    </row>
    <row r="14" spans="1:16" ht="25.5">
      <c r="A14" s="13" t="s">
        <v>125</v>
      </c>
      <c r="B14" s="13">
        <v>170</v>
      </c>
      <c r="C14" s="13">
        <v>170</v>
      </c>
      <c r="D14" s="13">
        <v>170</v>
      </c>
      <c r="E14" s="13">
        <v>170</v>
      </c>
      <c r="F14" s="13">
        <v>170</v>
      </c>
      <c r="G14" s="13">
        <v>170</v>
      </c>
      <c r="H14" s="13">
        <v>170</v>
      </c>
      <c r="I14" s="13">
        <v>170</v>
      </c>
      <c r="J14" s="13">
        <v>170</v>
      </c>
      <c r="K14" s="13">
        <v>170</v>
      </c>
      <c r="L14" s="13">
        <v>170</v>
      </c>
      <c r="M14" s="13">
        <v>170</v>
      </c>
      <c r="N14" s="13">
        <f t="shared" si="0"/>
        <v>2040</v>
      </c>
      <c r="O14" s="18" t="s">
        <v>147</v>
      </c>
      <c r="P14" s="20" t="s">
        <v>151</v>
      </c>
    </row>
    <row r="15" spans="1:16" ht="25.5">
      <c r="A15" s="13" t="s">
        <v>126</v>
      </c>
      <c r="B15" s="13">
        <v>150</v>
      </c>
      <c r="C15" s="13">
        <v>150</v>
      </c>
      <c r="D15" s="13">
        <v>150</v>
      </c>
      <c r="E15" s="13">
        <v>150</v>
      </c>
      <c r="F15" s="13">
        <v>150</v>
      </c>
      <c r="G15" s="13">
        <v>150</v>
      </c>
      <c r="H15" s="13">
        <v>150</v>
      </c>
      <c r="I15" s="13">
        <v>150</v>
      </c>
      <c r="J15" s="13">
        <v>150</v>
      </c>
      <c r="K15" s="13">
        <v>150</v>
      </c>
      <c r="L15" s="13">
        <v>150</v>
      </c>
      <c r="M15" s="13">
        <v>150</v>
      </c>
      <c r="N15" s="13">
        <f t="shared" si="0"/>
        <v>1800</v>
      </c>
      <c r="O15" s="18" t="s">
        <v>147</v>
      </c>
      <c r="P15" s="20" t="s">
        <v>151</v>
      </c>
    </row>
    <row r="16" spans="1:16" ht="25.5">
      <c r="A16" s="13" t="s">
        <v>127</v>
      </c>
      <c r="B16" s="13">
        <v>100</v>
      </c>
      <c r="C16" s="13">
        <v>100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  <c r="L16" s="13">
        <v>100</v>
      </c>
      <c r="M16" s="13">
        <v>100</v>
      </c>
      <c r="N16" s="13">
        <f t="shared" si="0"/>
        <v>1200</v>
      </c>
      <c r="O16" s="18" t="s">
        <v>147</v>
      </c>
      <c r="P16" s="20" t="s">
        <v>151</v>
      </c>
    </row>
    <row r="17" spans="1:16" ht="25.5">
      <c r="A17" s="13" t="s">
        <v>128</v>
      </c>
      <c r="B17" s="13">
        <v>210</v>
      </c>
      <c r="C17" s="13">
        <v>210</v>
      </c>
      <c r="D17" s="13">
        <v>210</v>
      </c>
      <c r="E17" s="13">
        <v>210</v>
      </c>
      <c r="F17" s="13">
        <v>210</v>
      </c>
      <c r="G17" s="13">
        <v>210</v>
      </c>
      <c r="H17" s="13">
        <v>210</v>
      </c>
      <c r="I17" s="13">
        <v>210</v>
      </c>
      <c r="J17" s="13">
        <v>210</v>
      </c>
      <c r="K17" s="13">
        <v>210</v>
      </c>
      <c r="L17" s="13">
        <v>210</v>
      </c>
      <c r="M17" s="13">
        <v>210</v>
      </c>
      <c r="N17" s="13">
        <f t="shared" si="0"/>
        <v>2520</v>
      </c>
      <c r="O17" s="18" t="s">
        <v>147</v>
      </c>
      <c r="P17" s="20" t="s">
        <v>151</v>
      </c>
    </row>
    <row r="18" spans="1:16" ht="25.5">
      <c r="A18" s="13" t="s">
        <v>129</v>
      </c>
      <c r="B18" s="13">
        <v>300</v>
      </c>
      <c r="C18" s="13">
        <v>300</v>
      </c>
      <c r="D18" s="13">
        <v>300</v>
      </c>
      <c r="E18" s="13">
        <v>300</v>
      </c>
      <c r="F18" s="13">
        <v>300</v>
      </c>
      <c r="G18" s="13">
        <v>300</v>
      </c>
      <c r="H18" s="13">
        <v>300</v>
      </c>
      <c r="I18" s="13">
        <v>300</v>
      </c>
      <c r="J18" s="13">
        <v>300</v>
      </c>
      <c r="K18" s="13">
        <v>300</v>
      </c>
      <c r="L18" s="13">
        <v>300</v>
      </c>
      <c r="M18" s="13">
        <v>300</v>
      </c>
      <c r="N18" s="13">
        <f t="shared" si="0"/>
        <v>3600</v>
      </c>
      <c r="O18" s="18" t="s">
        <v>147</v>
      </c>
      <c r="P18" s="20" t="s">
        <v>151</v>
      </c>
    </row>
    <row r="19" spans="1:16" ht="25.5">
      <c r="A19" s="13" t="s">
        <v>130</v>
      </c>
      <c r="B19" s="13">
        <v>160</v>
      </c>
      <c r="C19" s="13">
        <v>160</v>
      </c>
      <c r="D19" s="13">
        <v>160</v>
      </c>
      <c r="E19" s="13">
        <v>160</v>
      </c>
      <c r="F19" s="13">
        <v>160</v>
      </c>
      <c r="G19" s="13">
        <v>160</v>
      </c>
      <c r="H19" s="13">
        <v>160</v>
      </c>
      <c r="I19" s="13">
        <v>160</v>
      </c>
      <c r="J19" s="13">
        <v>160</v>
      </c>
      <c r="K19" s="13">
        <v>160</v>
      </c>
      <c r="L19" s="13">
        <v>160</v>
      </c>
      <c r="M19" s="13">
        <v>160</v>
      </c>
      <c r="N19" s="13">
        <f t="shared" si="0"/>
        <v>1920</v>
      </c>
      <c r="O19" s="18" t="s">
        <v>147</v>
      </c>
      <c r="P19" s="20" t="s">
        <v>151</v>
      </c>
    </row>
    <row r="20" spans="1:16" ht="25.5">
      <c r="A20" s="13" t="s">
        <v>131</v>
      </c>
      <c r="B20" s="13">
        <v>300</v>
      </c>
      <c r="C20" s="13">
        <v>300</v>
      </c>
      <c r="D20" s="13">
        <v>300</v>
      </c>
      <c r="E20" s="13">
        <v>300</v>
      </c>
      <c r="F20" s="13">
        <v>300</v>
      </c>
      <c r="G20" s="13">
        <v>300</v>
      </c>
      <c r="H20" s="13">
        <v>300</v>
      </c>
      <c r="I20" s="13">
        <v>300</v>
      </c>
      <c r="J20" s="13">
        <v>300</v>
      </c>
      <c r="K20" s="13">
        <v>300</v>
      </c>
      <c r="L20" s="13">
        <v>300</v>
      </c>
      <c r="M20" s="13">
        <v>300</v>
      </c>
      <c r="N20" s="13">
        <f t="shared" si="0"/>
        <v>3600</v>
      </c>
      <c r="O20" s="18" t="s">
        <v>147</v>
      </c>
      <c r="P20" s="20" t="s">
        <v>151</v>
      </c>
    </row>
    <row r="21" spans="1:16" ht="25.5">
      <c r="A21" s="13" t="s">
        <v>132</v>
      </c>
      <c r="B21" s="13">
        <v>150</v>
      </c>
      <c r="C21" s="13">
        <v>150</v>
      </c>
      <c r="D21" s="13">
        <v>150</v>
      </c>
      <c r="E21" s="13">
        <v>150</v>
      </c>
      <c r="F21" s="13">
        <v>150</v>
      </c>
      <c r="G21" s="13">
        <v>150</v>
      </c>
      <c r="H21" s="13">
        <v>150</v>
      </c>
      <c r="I21" s="13">
        <v>150</v>
      </c>
      <c r="J21" s="13">
        <v>150</v>
      </c>
      <c r="K21" s="13">
        <v>150</v>
      </c>
      <c r="L21" s="13">
        <v>150</v>
      </c>
      <c r="M21" s="13">
        <v>150</v>
      </c>
      <c r="N21" s="13">
        <f t="shared" si="0"/>
        <v>1800</v>
      </c>
      <c r="O21" s="18" t="s">
        <v>147</v>
      </c>
      <c r="P21" s="20" t="s">
        <v>151</v>
      </c>
    </row>
    <row r="22" spans="1:16" ht="25.5">
      <c r="A22" s="13" t="s">
        <v>133</v>
      </c>
      <c r="B22" s="13">
        <v>150</v>
      </c>
      <c r="C22" s="13">
        <v>150</v>
      </c>
      <c r="D22" s="13">
        <v>150</v>
      </c>
      <c r="E22" s="13">
        <v>150</v>
      </c>
      <c r="F22" s="13">
        <v>150</v>
      </c>
      <c r="G22" s="13">
        <v>150</v>
      </c>
      <c r="H22" s="13">
        <v>150</v>
      </c>
      <c r="I22" s="13">
        <v>150</v>
      </c>
      <c r="J22" s="13">
        <v>150</v>
      </c>
      <c r="K22" s="13">
        <v>150</v>
      </c>
      <c r="L22" s="13">
        <v>150</v>
      </c>
      <c r="M22" s="13">
        <v>150</v>
      </c>
      <c r="N22" s="13">
        <f t="shared" si="0"/>
        <v>1800</v>
      </c>
      <c r="O22" s="18" t="s">
        <v>147</v>
      </c>
      <c r="P22" s="20" t="s">
        <v>151</v>
      </c>
    </row>
    <row r="23" spans="1:16" ht="25.5">
      <c r="A23" s="13" t="s">
        <v>134</v>
      </c>
      <c r="B23" s="13">
        <v>174</v>
      </c>
      <c r="C23" s="13">
        <v>174</v>
      </c>
      <c r="D23" s="13">
        <v>174</v>
      </c>
      <c r="E23" s="13">
        <v>174</v>
      </c>
      <c r="F23" s="13">
        <v>174</v>
      </c>
      <c r="G23" s="13">
        <v>174</v>
      </c>
      <c r="H23" s="13">
        <v>174</v>
      </c>
      <c r="I23" s="13">
        <v>174</v>
      </c>
      <c r="J23" s="13">
        <v>174</v>
      </c>
      <c r="K23" s="13">
        <v>174</v>
      </c>
      <c r="L23" s="13">
        <v>174</v>
      </c>
      <c r="M23" s="13">
        <v>174</v>
      </c>
      <c r="N23" s="13">
        <f t="shared" si="0"/>
        <v>2088</v>
      </c>
      <c r="O23" s="18" t="s">
        <v>147</v>
      </c>
      <c r="P23" s="20" t="s">
        <v>151</v>
      </c>
    </row>
    <row r="24" spans="1:16" ht="25.5">
      <c r="A24" s="13" t="s">
        <v>135</v>
      </c>
      <c r="B24" s="13">
        <v>150</v>
      </c>
      <c r="C24" s="13">
        <v>150</v>
      </c>
      <c r="D24" s="13">
        <v>150</v>
      </c>
      <c r="E24" s="13">
        <v>150</v>
      </c>
      <c r="F24" s="13">
        <v>150</v>
      </c>
      <c r="G24" s="13">
        <v>150</v>
      </c>
      <c r="H24" s="13">
        <v>150</v>
      </c>
      <c r="I24" s="13">
        <v>150</v>
      </c>
      <c r="J24" s="13">
        <v>150</v>
      </c>
      <c r="K24" s="13">
        <v>150</v>
      </c>
      <c r="L24" s="13">
        <v>150</v>
      </c>
      <c r="M24" s="13">
        <v>150</v>
      </c>
      <c r="N24" s="13">
        <f t="shared" si="0"/>
        <v>1800</v>
      </c>
      <c r="O24" s="18" t="s">
        <v>147</v>
      </c>
      <c r="P24" s="20" t="s">
        <v>151</v>
      </c>
    </row>
    <row r="25" spans="1:16" ht="25.5">
      <c r="A25" s="13" t="s">
        <v>136</v>
      </c>
      <c r="B25" s="13">
        <v>200</v>
      </c>
      <c r="C25" s="13">
        <v>200</v>
      </c>
      <c r="D25" s="13">
        <v>200</v>
      </c>
      <c r="E25" s="13">
        <v>200</v>
      </c>
      <c r="F25" s="13">
        <v>200</v>
      </c>
      <c r="G25" s="13">
        <v>200</v>
      </c>
      <c r="H25" s="13">
        <v>200</v>
      </c>
      <c r="I25" s="13">
        <v>200</v>
      </c>
      <c r="J25" s="13">
        <v>200</v>
      </c>
      <c r="K25" s="13">
        <v>200</v>
      </c>
      <c r="L25" s="13">
        <v>200</v>
      </c>
      <c r="M25" s="13">
        <v>200</v>
      </c>
      <c r="N25" s="13">
        <f t="shared" si="0"/>
        <v>2400</v>
      </c>
      <c r="O25" s="18" t="s">
        <v>147</v>
      </c>
      <c r="P25" s="20" t="s">
        <v>151</v>
      </c>
    </row>
    <row r="26" spans="1:16" ht="25.5">
      <c r="A26" s="13" t="s">
        <v>137</v>
      </c>
      <c r="B26" s="13">
        <v>300</v>
      </c>
      <c r="C26" s="13">
        <v>300</v>
      </c>
      <c r="D26" s="13">
        <v>300</v>
      </c>
      <c r="E26" s="13">
        <v>300</v>
      </c>
      <c r="F26" s="13">
        <v>300</v>
      </c>
      <c r="G26" s="13">
        <v>300</v>
      </c>
      <c r="H26" s="13">
        <v>300</v>
      </c>
      <c r="I26" s="13">
        <v>300</v>
      </c>
      <c r="J26" s="13">
        <v>300</v>
      </c>
      <c r="K26" s="13">
        <v>300</v>
      </c>
      <c r="L26" s="13">
        <v>300</v>
      </c>
      <c r="M26" s="13">
        <v>300</v>
      </c>
      <c r="N26" s="13">
        <f t="shared" si="0"/>
        <v>3600</v>
      </c>
      <c r="O26" s="18" t="s">
        <v>147</v>
      </c>
      <c r="P26" s="20" t="s">
        <v>151</v>
      </c>
    </row>
    <row r="27" spans="1:16" ht="25.5">
      <c r="A27" s="13" t="s">
        <v>138</v>
      </c>
      <c r="B27" s="13">
        <v>150</v>
      </c>
      <c r="C27" s="13">
        <v>150</v>
      </c>
      <c r="D27" s="13">
        <v>150</v>
      </c>
      <c r="E27" s="13">
        <v>150</v>
      </c>
      <c r="F27" s="13">
        <v>150</v>
      </c>
      <c r="G27" s="13">
        <v>150</v>
      </c>
      <c r="H27" s="13">
        <v>150</v>
      </c>
      <c r="I27" s="13">
        <v>150</v>
      </c>
      <c r="J27" s="13">
        <v>150</v>
      </c>
      <c r="K27" s="13">
        <v>150</v>
      </c>
      <c r="L27" s="13">
        <v>0</v>
      </c>
      <c r="M27" s="13">
        <v>0</v>
      </c>
      <c r="N27" s="13">
        <f t="shared" si="0"/>
        <v>1500</v>
      </c>
      <c r="O27" s="18" t="s">
        <v>147</v>
      </c>
      <c r="P27" s="20" t="s">
        <v>152</v>
      </c>
    </row>
    <row r="28" spans="1:16" ht="25.5">
      <c r="A28" s="13" t="s">
        <v>139</v>
      </c>
      <c r="B28" s="13">
        <v>150</v>
      </c>
      <c r="C28" s="13">
        <v>150</v>
      </c>
      <c r="D28" s="13">
        <v>150</v>
      </c>
      <c r="E28" s="13">
        <v>150</v>
      </c>
      <c r="F28" s="13">
        <v>150</v>
      </c>
      <c r="G28" s="13">
        <v>0</v>
      </c>
      <c r="H28" s="13">
        <v>38.5</v>
      </c>
      <c r="I28" s="13">
        <v>150</v>
      </c>
      <c r="J28" s="13">
        <v>150</v>
      </c>
      <c r="K28" s="13">
        <v>150</v>
      </c>
      <c r="L28" s="13">
        <v>150</v>
      </c>
      <c r="M28" s="13">
        <v>150</v>
      </c>
      <c r="N28" s="13">
        <f t="shared" si="0"/>
        <v>1538.5</v>
      </c>
      <c r="O28" s="18" t="s">
        <v>147</v>
      </c>
      <c r="P28" s="20" t="s">
        <v>152</v>
      </c>
    </row>
    <row r="29" spans="1:16" ht="25.5">
      <c r="A29" s="13" t="s">
        <v>140</v>
      </c>
      <c r="B29" s="13">
        <v>250</v>
      </c>
      <c r="C29" s="13">
        <v>250</v>
      </c>
      <c r="D29" s="13">
        <v>250</v>
      </c>
      <c r="E29" s="13">
        <v>250</v>
      </c>
      <c r="F29" s="13">
        <v>250</v>
      </c>
      <c r="G29" s="13">
        <v>250</v>
      </c>
      <c r="H29" s="13">
        <v>250</v>
      </c>
      <c r="I29" s="13">
        <v>250</v>
      </c>
      <c r="J29" s="13">
        <v>250</v>
      </c>
      <c r="K29" s="13">
        <v>250</v>
      </c>
      <c r="L29" s="13">
        <v>250</v>
      </c>
      <c r="M29" s="13">
        <v>250</v>
      </c>
      <c r="N29" s="13">
        <f t="shared" si="0"/>
        <v>3000</v>
      </c>
      <c r="O29" s="18" t="s">
        <v>147</v>
      </c>
      <c r="P29" s="20" t="s">
        <v>153</v>
      </c>
    </row>
    <row r="30" spans="1:16" ht="25.5">
      <c r="A30" s="13" t="s">
        <v>141</v>
      </c>
      <c r="B30" s="13">
        <v>150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f t="shared" si="0"/>
        <v>150</v>
      </c>
      <c r="O30" s="18" t="s">
        <v>147</v>
      </c>
      <c r="P30" s="20" t="s">
        <v>154</v>
      </c>
    </row>
    <row r="31" spans="1:16" ht="25.5">
      <c r="A31" s="13" t="s">
        <v>142</v>
      </c>
      <c r="B31" s="13">
        <v>150</v>
      </c>
      <c r="C31" s="13">
        <v>150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0"/>
        <v>300</v>
      </c>
      <c r="O31" s="18" t="s">
        <v>147</v>
      </c>
      <c r="P31" s="20" t="s">
        <v>154</v>
      </c>
    </row>
    <row r="32" spans="1:16" ht="25.5">
      <c r="A32" s="13" t="s">
        <v>143</v>
      </c>
      <c r="B32" s="13">
        <v>150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0"/>
        <v>150</v>
      </c>
      <c r="O32" s="18" t="s">
        <v>147</v>
      </c>
      <c r="P32" s="20" t="s">
        <v>154</v>
      </c>
    </row>
    <row r="33" spans="1:16" ht="25.5">
      <c r="A33" s="13" t="s">
        <v>144</v>
      </c>
      <c r="B33" s="13">
        <v>150</v>
      </c>
      <c r="C33" s="13">
        <v>150</v>
      </c>
      <c r="D33" s="13">
        <v>150</v>
      </c>
      <c r="E33" s="13">
        <v>150</v>
      </c>
      <c r="F33" s="13">
        <v>150</v>
      </c>
      <c r="G33" s="13">
        <v>150</v>
      </c>
      <c r="H33" s="13">
        <v>150</v>
      </c>
      <c r="I33" s="13">
        <v>150</v>
      </c>
      <c r="J33" s="13">
        <v>150</v>
      </c>
      <c r="K33" s="13">
        <v>150</v>
      </c>
      <c r="L33" s="13">
        <v>150</v>
      </c>
      <c r="M33" s="13">
        <v>150</v>
      </c>
      <c r="N33" s="13">
        <f t="shared" si="0"/>
        <v>1800</v>
      </c>
      <c r="O33" s="18" t="s">
        <v>147</v>
      </c>
      <c r="P33" s="20" t="s">
        <v>150</v>
      </c>
    </row>
    <row r="34" spans="1:16" ht="25.5">
      <c r="A34" s="13" t="s">
        <v>145</v>
      </c>
      <c r="B34" s="13">
        <v>150</v>
      </c>
      <c r="C34" s="13">
        <v>150</v>
      </c>
      <c r="D34" s="13">
        <v>150</v>
      </c>
      <c r="E34" s="13">
        <v>150</v>
      </c>
      <c r="F34" s="13">
        <v>150</v>
      </c>
      <c r="G34" s="13">
        <v>150</v>
      </c>
      <c r="H34" s="13">
        <v>150</v>
      </c>
      <c r="I34" s="13">
        <v>150</v>
      </c>
      <c r="J34" s="13">
        <v>150</v>
      </c>
      <c r="K34" s="13">
        <v>150</v>
      </c>
      <c r="L34" s="13">
        <v>150</v>
      </c>
      <c r="M34" s="13">
        <v>150</v>
      </c>
      <c r="N34" s="13">
        <f t="shared" si="0"/>
        <v>1800</v>
      </c>
      <c r="O34" s="18" t="s">
        <v>147</v>
      </c>
      <c r="P34" s="20" t="s">
        <v>150</v>
      </c>
    </row>
    <row r="35" spans="1:16" ht="26.25" thickBot="1">
      <c r="A35" s="13" t="s">
        <v>146</v>
      </c>
      <c r="B35" s="17">
        <v>200</v>
      </c>
      <c r="C35" s="17">
        <v>200</v>
      </c>
      <c r="D35" s="17">
        <v>200</v>
      </c>
      <c r="E35" s="17">
        <v>200</v>
      </c>
      <c r="F35" s="17">
        <v>200</v>
      </c>
      <c r="G35" s="17">
        <v>200</v>
      </c>
      <c r="H35" s="17">
        <v>200</v>
      </c>
      <c r="I35" s="17">
        <v>200</v>
      </c>
      <c r="J35" s="17">
        <v>200</v>
      </c>
      <c r="K35" s="17">
        <v>200</v>
      </c>
      <c r="L35" s="17">
        <v>200</v>
      </c>
      <c r="M35" s="17">
        <v>200</v>
      </c>
      <c r="N35" s="17">
        <f t="shared" si="0"/>
        <v>2400</v>
      </c>
      <c r="O35" s="18" t="s">
        <v>147</v>
      </c>
      <c r="P35" s="20" t="s">
        <v>150</v>
      </c>
    </row>
    <row r="36" spans="2:14" ht="13.5" thickTop="1">
      <c r="B36" s="5">
        <f>SUM(B2:B35)</f>
        <v>6224</v>
      </c>
      <c r="C36" s="5">
        <f aca="true" t="shared" si="1" ref="C36:M36">SUM(C2:C35)</f>
        <v>5924</v>
      </c>
      <c r="D36" s="5">
        <f t="shared" si="1"/>
        <v>5774</v>
      </c>
      <c r="E36" s="5">
        <f t="shared" si="1"/>
        <v>5774</v>
      </c>
      <c r="F36" s="5">
        <f t="shared" si="1"/>
        <v>5774</v>
      </c>
      <c r="G36" s="5">
        <f t="shared" si="1"/>
        <v>5624</v>
      </c>
      <c r="H36" s="5">
        <f t="shared" si="1"/>
        <v>5102.5</v>
      </c>
      <c r="I36" s="5">
        <f t="shared" si="1"/>
        <v>5214</v>
      </c>
      <c r="J36" s="5">
        <f t="shared" si="1"/>
        <v>5184</v>
      </c>
      <c r="K36" s="5">
        <f t="shared" si="1"/>
        <v>5384</v>
      </c>
      <c r="L36" s="5">
        <f t="shared" si="1"/>
        <v>5234</v>
      </c>
      <c r="M36" s="5">
        <f t="shared" si="1"/>
        <v>5184</v>
      </c>
      <c r="N36" s="5">
        <f>SUM(N2:N35)</f>
        <v>66396.5</v>
      </c>
    </row>
    <row r="37" ht="12.75">
      <c r="P37" s="16"/>
    </row>
  </sheetData>
  <sheetProtection selectLockedCells="1" selectUnlockedCells="1"/>
  <autoFilter ref="A1:N37"/>
  <printOptions gridLines="1"/>
  <pageMargins left="0.31" right="0.24" top="0.47" bottom="0.39" header="0.26" footer="0.2"/>
  <pageSetup fitToHeight="1" fitToWidth="1" horizontalDpi="300" verticalDpi="300" orientation="landscape" paperSize="9" scale="57" r:id="rId1"/>
  <headerFooter alignWithMargins="0">
    <oddHeader>&amp;L&amp;F&amp;R&amp;A</oddHeader>
    <oddFooter>&amp;CPage &amp;P</oddFooter>
  </headerFooter>
  <rowBreaks count="1" manualBreakCount="1">
    <brk id="36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A1">
      <selection activeCell="B10" sqref="B10"/>
    </sheetView>
  </sheetViews>
  <sheetFormatPr defaultColWidth="9.140625" defaultRowHeight="12.75"/>
  <cols>
    <col min="1" max="2" width="11.57421875" style="39" customWidth="1"/>
    <col min="3" max="3" width="15.140625" style="39" customWidth="1"/>
    <col min="4" max="13" width="11.57421875" style="39" customWidth="1"/>
    <col min="14" max="14" width="15.57421875" style="39" customWidth="1"/>
    <col min="15" max="15" width="23.421875" style="49" customWidth="1"/>
    <col min="16" max="16" width="44.421875" style="39" customWidth="1"/>
    <col min="17" max="16384" width="11.57421875" style="39" customWidth="1"/>
  </cols>
  <sheetData>
    <row r="1" spans="1:16" s="77" customFormat="1" ht="61.5" customHeight="1">
      <c r="A1" s="74" t="s">
        <v>159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32" t="s">
        <v>8</v>
      </c>
      <c r="K1" s="32" t="s">
        <v>9</v>
      </c>
      <c r="L1" s="32" t="s">
        <v>10</v>
      </c>
      <c r="M1" s="32" t="s">
        <v>11</v>
      </c>
      <c r="N1" s="75" t="s">
        <v>113</v>
      </c>
      <c r="O1" s="76" t="s">
        <v>155</v>
      </c>
      <c r="P1" s="76" t="s">
        <v>148</v>
      </c>
    </row>
    <row r="2" spans="1:16" ht="25.5">
      <c r="A2" s="35" t="s">
        <v>114</v>
      </c>
      <c r="B2" s="72">
        <v>100</v>
      </c>
      <c r="C2" s="72">
        <v>100</v>
      </c>
      <c r="D2" s="72">
        <v>100</v>
      </c>
      <c r="E2" s="72">
        <v>100</v>
      </c>
      <c r="F2" s="72">
        <v>100</v>
      </c>
      <c r="G2" s="72">
        <v>100</v>
      </c>
      <c r="H2" s="72">
        <v>100</v>
      </c>
      <c r="I2" s="72">
        <v>100</v>
      </c>
      <c r="J2" s="72">
        <v>100</v>
      </c>
      <c r="K2" s="72">
        <v>100</v>
      </c>
      <c r="L2" s="72">
        <v>100</v>
      </c>
      <c r="M2" s="72">
        <v>100</v>
      </c>
      <c r="N2" s="33">
        <f>SUM(B2:M2)</f>
        <v>1200</v>
      </c>
      <c r="O2" s="36" t="s">
        <v>147</v>
      </c>
      <c r="P2" s="37" t="s">
        <v>149</v>
      </c>
    </row>
    <row r="3" spans="1:16" ht="25.5">
      <c r="A3" s="35" t="s">
        <v>161</v>
      </c>
      <c r="B3" s="72">
        <v>0</v>
      </c>
      <c r="C3" s="72">
        <v>0</v>
      </c>
      <c r="D3" s="72">
        <v>150</v>
      </c>
      <c r="E3" s="72">
        <v>150</v>
      </c>
      <c r="F3" s="72">
        <v>150</v>
      </c>
      <c r="G3" s="72">
        <v>150</v>
      </c>
      <c r="H3" s="72">
        <v>150</v>
      </c>
      <c r="I3" s="72">
        <v>150</v>
      </c>
      <c r="J3" s="72">
        <v>150</v>
      </c>
      <c r="K3" s="72">
        <v>150</v>
      </c>
      <c r="L3" s="72">
        <v>150</v>
      </c>
      <c r="M3" s="72">
        <v>150</v>
      </c>
      <c r="N3" s="33">
        <f>SUM(B3:M3)</f>
        <v>1500</v>
      </c>
      <c r="O3" s="36" t="s">
        <v>147</v>
      </c>
      <c r="P3" s="37" t="s">
        <v>149</v>
      </c>
    </row>
    <row r="4" spans="1:16" s="45" customFormat="1" ht="12.75" customHeight="1">
      <c r="A4" s="38" t="s">
        <v>115</v>
      </c>
      <c r="B4" s="72">
        <v>200</v>
      </c>
      <c r="C4" s="72">
        <v>200</v>
      </c>
      <c r="D4" s="72">
        <v>200</v>
      </c>
      <c r="E4" s="72">
        <v>200</v>
      </c>
      <c r="F4" s="72">
        <v>200</v>
      </c>
      <c r="G4" s="72">
        <v>200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33">
        <f>SUM(B4:M4)</f>
        <v>1200</v>
      </c>
      <c r="O4" s="36" t="s">
        <v>147</v>
      </c>
      <c r="P4" s="37" t="s">
        <v>168</v>
      </c>
    </row>
    <row r="5" spans="1:16" ht="25.5">
      <c r="A5" s="35" t="s">
        <v>116</v>
      </c>
      <c r="B5" s="72">
        <v>200</v>
      </c>
      <c r="C5" s="72">
        <v>200</v>
      </c>
      <c r="D5" s="72">
        <v>200</v>
      </c>
      <c r="E5" s="72">
        <v>200</v>
      </c>
      <c r="F5" s="72">
        <v>200</v>
      </c>
      <c r="G5" s="72">
        <v>200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33">
        <f aca="true" t="shared" si="0" ref="N5:N31">SUM(B5:M5)</f>
        <v>1200</v>
      </c>
      <c r="O5" s="36" t="s">
        <v>147</v>
      </c>
      <c r="P5" s="37" t="s">
        <v>168</v>
      </c>
    </row>
    <row r="6" spans="1:16" ht="25.5">
      <c r="A6" s="35" t="s">
        <v>119</v>
      </c>
      <c r="B6" s="72">
        <v>150</v>
      </c>
      <c r="C6" s="72">
        <v>150</v>
      </c>
      <c r="D6" s="72">
        <v>150</v>
      </c>
      <c r="E6" s="72">
        <v>150</v>
      </c>
      <c r="F6" s="72">
        <v>150</v>
      </c>
      <c r="G6" s="72">
        <v>150</v>
      </c>
      <c r="H6" s="72">
        <v>150</v>
      </c>
      <c r="I6" s="72">
        <v>150</v>
      </c>
      <c r="J6" s="72">
        <v>150</v>
      </c>
      <c r="K6" s="72">
        <v>150</v>
      </c>
      <c r="L6" s="72">
        <v>150</v>
      </c>
      <c r="M6" s="72">
        <v>150</v>
      </c>
      <c r="N6" s="33">
        <f t="shared" si="0"/>
        <v>1800</v>
      </c>
      <c r="O6" s="36" t="s">
        <v>147</v>
      </c>
      <c r="P6" s="37" t="s">
        <v>151</v>
      </c>
    </row>
    <row r="7" spans="1:16" ht="25.5">
      <c r="A7" s="35" t="s">
        <v>120</v>
      </c>
      <c r="B7" s="72">
        <v>200</v>
      </c>
      <c r="C7" s="72">
        <v>200</v>
      </c>
      <c r="D7" s="72">
        <v>200</v>
      </c>
      <c r="E7" s="72">
        <v>200</v>
      </c>
      <c r="F7" s="72">
        <v>200</v>
      </c>
      <c r="G7" s="72">
        <v>200</v>
      </c>
      <c r="H7" s="72">
        <v>200</v>
      </c>
      <c r="I7" s="72">
        <v>200</v>
      </c>
      <c r="J7" s="72">
        <v>200</v>
      </c>
      <c r="K7" s="72">
        <v>200</v>
      </c>
      <c r="L7" s="72">
        <v>200</v>
      </c>
      <c r="M7" s="72">
        <v>200</v>
      </c>
      <c r="N7" s="33">
        <f t="shared" si="0"/>
        <v>2400</v>
      </c>
      <c r="O7" s="36" t="s">
        <v>147</v>
      </c>
      <c r="P7" s="37" t="s">
        <v>151</v>
      </c>
    </row>
    <row r="8" spans="1:16" ht="25.5">
      <c r="A8" s="35" t="s">
        <v>121</v>
      </c>
      <c r="B8" s="72">
        <v>200</v>
      </c>
      <c r="C8" s="72">
        <v>200</v>
      </c>
      <c r="D8" s="72">
        <v>200</v>
      </c>
      <c r="E8" s="72">
        <v>200</v>
      </c>
      <c r="F8" s="72">
        <v>200</v>
      </c>
      <c r="G8" s="72">
        <v>200</v>
      </c>
      <c r="H8" s="72">
        <v>200</v>
      </c>
      <c r="I8" s="72">
        <v>200</v>
      </c>
      <c r="J8" s="72">
        <v>200</v>
      </c>
      <c r="K8" s="72">
        <v>200</v>
      </c>
      <c r="L8" s="72">
        <v>200</v>
      </c>
      <c r="M8" s="72">
        <v>200</v>
      </c>
      <c r="N8" s="33">
        <f t="shared" si="0"/>
        <v>2400</v>
      </c>
      <c r="O8" s="36" t="s">
        <v>147</v>
      </c>
      <c r="P8" s="37" t="s">
        <v>151</v>
      </c>
    </row>
    <row r="9" spans="1:16" ht="25.5">
      <c r="A9" s="35" t="s">
        <v>122</v>
      </c>
      <c r="B9" s="72">
        <v>300</v>
      </c>
      <c r="C9" s="72">
        <v>300</v>
      </c>
      <c r="D9" s="72" t="s">
        <v>180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33">
        <f t="shared" si="0"/>
        <v>600</v>
      </c>
      <c r="O9" s="36" t="s">
        <v>147</v>
      </c>
      <c r="P9" s="37" t="s">
        <v>151</v>
      </c>
    </row>
    <row r="10" spans="1:16" ht="25.5">
      <c r="A10" s="35" t="s">
        <v>123</v>
      </c>
      <c r="B10" s="72">
        <v>100</v>
      </c>
      <c r="C10" s="72">
        <v>100</v>
      </c>
      <c r="D10" s="72">
        <v>100</v>
      </c>
      <c r="E10" s="72">
        <v>100</v>
      </c>
      <c r="F10" s="72">
        <v>100</v>
      </c>
      <c r="G10" s="72">
        <v>100</v>
      </c>
      <c r="H10" s="72">
        <v>100</v>
      </c>
      <c r="I10" s="72">
        <v>100</v>
      </c>
      <c r="J10" s="72">
        <v>100</v>
      </c>
      <c r="K10" s="72">
        <v>100</v>
      </c>
      <c r="L10" s="72">
        <v>100</v>
      </c>
      <c r="M10" s="72">
        <v>100</v>
      </c>
      <c r="N10" s="33">
        <f t="shared" si="0"/>
        <v>1200</v>
      </c>
      <c r="O10" s="36" t="s">
        <v>147</v>
      </c>
      <c r="P10" s="37" t="s">
        <v>151</v>
      </c>
    </row>
    <row r="11" spans="1:16" ht="25.5">
      <c r="A11" s="35" t="s">
        <v>124</v>
      </c>
      <c r="B11" s="72">
        <v>170</v>
      </c>
      <c r="C11" s="72">
        <v>170</v>
      </c>
      <c r="D11" s="72">
        <v>170</v>
      </c>
      <c r="E11" s="72">
        <v>170</v>
      </c>
      <c r="F11" s="72">
        <v>170</v>
      </c>
      <c r="G11" s="72">
        <v>170</v>
      </c>
      <c r="H11" s="72">
        <v>170</v>
      </c>
      <c r="I11" s="72">
        <v>170</v>
      </c>
      <c r="J11" s="72">
        <v>170</v>
      </c>
      <c r="K11" s="72">
        <v>170</v>
      </c>
      <c r="L11" s="72">
        <v>170</v>
      </c>
      <c r="M11" s="72">
        <v>170</v>
      </c>
      <c r="N11" s="33">
        <f t="shared" si="0"/>
        <v>2040</v>
      </c>
      <c r="O11" s="36" t="s">
        <v>147</v>
      </c>
      <c r="P11" s="37" t="s">
        <v>151</v>
      </c>
    </row>
    <row r="12" spans="1:16" ht="25.5">
      <c r="A12" s="35" t="s">
        <v>125</v>
      </c>
      <c r="B12" s="72">
        <v>170</v>
      </c>
      <c r="C12" s="72">
        <v>170</v>
      </c>
      <c r="D12" s="72">
        <v>170</v>
      </c>
      <c r="E12" s="72">
        <v>170</v>
      </c>
      <c r="F12" s="72">
        <v>170</v>
      </c>
      <c r="G12" s="72">
        <v>170</v>
      </c>
      <c r="H12" s="72">
        <v>170</v>
      </c>
      <c r="I12" s="72">
        <v>170</v>
      </c>
      <c r="J12" s="72">
        <v>170</v>
      </c>
      <c r="K12" s="72">
        <v>170</v>
      </c>
      <c r="L12" s="72">
        <v>170</v>
      </c>
      <c r="M12" s="72">
        <v>170</v>
      </c>
      <c r="N12" s="33">
        <f t="shared" si="0"/>
        <v>2040</v>
      </c>
      <c r="O12" s="36" t="s">
        <v>147</v>
      </c>
      <c r="P12" s="37" t="s">
        <v>151</v>
      </c>
    </row>
    <row r="13" spans="1:16" ht="25.5">
      <c r="A13" s="35" t="s">
        <v>126</v>
      </c>
      <c r="B13" s="72">
        <v>150</v>
      </c>
      <c r="C13" s="72">
        <v>150</v>
      </c>
      <c r="D13" s="72">
        <v>150</v>
      </c>
      <c r="E13" s="72">
        <v>150</v>
      </c>
      <c r="F13" s="72">
        <v>150</v>
      </c>
      <c r="G13" s="72">
        <v>150</v>
      </c>
      <c r="H13" s="72">
        <v>150</v>
      </c>
      <c r="I13" s="72">
        <v>150</v>
      </c>
      <c r="J13" s="72">
        <v>150</v>
      </c>
      <c r="K13" s="72">
        <v>150</v>
      </c>
      <c r="L13" s="72">
        <v>150</v>
      </c>
      <c r="M13" s="72">
        <v>150</v>
      </c>
      <c r="N13" s="33">
        <f t="shared" si="0"/>
        <v>1800</v>
      </c>
      <c r="O13" s="36" t="s">
        <v>147</v>
      </c>
      <c r="P13" s="37" t="s">
        <v>151</v>
      </c>
    </row>
    <row r="14" spans="1:16" ht="25.5">
      <c r="A14" s="35" t="s">
        <v>127</v>
      </c>
      <c r="B14" s="72">
        <v>100</v>
      </c>
      <c r="C14" s="72">
        <v>100</v>
      </c>
      <c r="D14" s="72">
        <v>100</v>
      </c>
      <c r="E14" s="72">
        <v>100</v>
      </c>
      <c r="F14" s="72">
        <v>100</v>
      </c>
      <c r="G14" s="72">
        <v>100</v>
      </c>
      <c r="H14" s="72">
        <v>100</v>
      </c>
      <c r="I14" s="72">
        <v>100</v>
      </c>
      <c r="J14" s="72">
        <v>100</v>
      </c>
      <c r="K14" s="72">
        <v>100</v>
      </c>
      <c r="L14" s="72">
        <v>100</v>
      </c>
      <c r="M14" s="72">
        <v>100</v>
      </c>
      <c r="N14" s="33">
        <f t="shared" si="0"/>
        <v>1200</v>
      </c>
      <c r="O14" s="36" t="s">
        <v>147</v>
      </c>
      <c r="P14" s="37" t="s">
        <v>151</v>
      </c>
    </row>
    <row r="15" spans="1:16" ht="25.5">
      <c r="A15" s="35" t="s">
        <v>128</v>
      </c>
      <c r="B15" s="72">
        <v>210</v>
      </c>
      <c r="C15" s="72">
        <v>210</v>
      </c>
      <c r="D15" s="72">
        <v>210</v>
      </c>
      <c r="E15" s="72">
        <v>210</v>
      </c>
      <c r="F15" s="72">
        <v>210</v>
      </c>
      <c r="G15" s="72">
        <v>210</v>
      </c>
      <c r="H15" s="72">
        <v>210</v>
      </c>
      <c r="I15" s="72">
        <v>210</v>
      </c>
      <c r="J15" s="72">
        <v>210</v>
      </c>
      <c r="K15" s="72">
        <v>210</v>
      </c>
      <c r="L15" s="72">
        <v>210</v>
      </c>
      <c r="M15" s="72">
        <v>210</v>
      </c>
      <c r="N15" s="33">
        <f t="shared" si="0"/>
        <v>2520</v>
      </c>
      <c r="O15" s="36" t="s">
        <v>147</v>
      </c>
      <c r="P15" s="37" t="s">
        <v>151</v>
      </c>
    </row>
    <row r="16" spans="1:16" ht="25.5">
      <c r="A16" s="35" t="s">
        <v>129</v>
      </c>
      <c r="B16" s="72">
        <v>300</v>
      </c>
      <c r="C16" s="72">
        <v>300</v>
      </c>
      <c r="D16" s="72">
        <v>300</v>
      </c>
      <c r="E16" s="72">
        <v>300</v>
      </c>
      <c r="F16" s="72">
        <v>300</v>
      </c>
      <c r="G16" s="72">
        <v>300</v>
      </c>
      <c r="H16" s="72">
        <v>300</v>
      </c>
      <c r="I16" s="72">
        <v>300</v>
      </c>
      <c r="J16" s="72">
        <v>300</v>
      </c>
      <c r="K16" s="72">
        <v>300</v>
      </c>
      <c r="L16" s="72">
        <v>300</v>
      </c>
      <c r="M16" s="72">
        <v>300</v>
      </c>
      <c r="N16" s="33">
        <f t="shared" si="0"/>
        <v>3600</v>
      </c>
      <c r="O16" s="36" t="s">
        <v>147</v>
      </c>
      <c r="P16" s="37" t="s">
        <v>151</v>
      </c>
    </row>
    <row r="17" spans="1:16" ht="25.5">
      <c r="A17" s="35" t="s">
        <v>130</v>
      </c>
      <c r="B17" s="72">
        <v>160</v>
      </c>
      <c r="C17" s="72">
        <v>160</v>
      </c>
      <c r="D17" s="72">
        <v>160</v>
      </c>
      <c r="E17" s="72">
        <v>160</v>
      </c>
      <c r="F17" s="72">
        <v>160</v>
      </c>
      <c r="G17" s="72">
        <v>160</v>
      </c>
      <c r="H17" s="72">
        <v>160</v>
      </c>
      <c r="I17" s="72">
        <v>160</v>
      </c>
      <c r="J17" s="72">
        <v>160</v>
      </c>
      <c r="K17" s="72">
        <v>160</v>
      </c>
      <c r="L17" s="72">
        <v>160</v>
      </c>
      <c r="M17" s="72">
        <v>160</v>
      </c>
      <c r="N17" s="33">
        <f t="shared" si="0"/>
        <v>1920</v>
      </c>
      <c r="O17" s="36" t="s">
        <v>147</v>
      </c>
      <c r="P17" s="37" t="s">
        <v>151</v>
      </c>
    </row>
    <row r="18" spans="1:16" ht="25.5">
      <c r="A18" s="35" t="s">
        <v>173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150</v>
      </c>
      <c r="L18" s="72">
        <v>150</v>
      </c>
      <c r="M18" s="72">
        <v>150</v>
      </c>
      <c r="N18" s="33">
        <f t="shared" si="0"/>
        <v>450</v>
      </c>
      <c r="O18" s="36" t="s">
        <v>181</v>
      </c>
      <c r="P18" s="37" t="s">
        <v>151</v>
      </c>
    </row>
    <row r="19" spans="1:16" ht="25.5">
      <c r="A19" s="35" t="s">
        <v>131</v>
      </c>
      <c r="B19" s="72">
        <v>300</v>
      </c>
      <c r="C19" s="72">
        <v>300</v>
      </c>
      <c r="D19" s="72">
        <v>300</v>
      </c>
      <c r="E19" s="72">
        <v>300</v>
      </c>
      <c r="F19" s="72">
        <v>300</v>
      </c>
      <c r="G19" s="72">
        <v>300</v>
      </c>
      <c r="H19" s="72">
        <v>300</v>
      </c>
      <c r="I19" s="72">
        <v>300</v>
      </c>
      <c r="J19" s="72">
        <v>300</v>
      </c>
      <c r="K19" s="72">
        <v>300</v>
      </c>
      <c r="L19" s="72">
        <v>300</v>
      </c>
      <c r="M19" s="72">
        <v>300</v>
      </c>
      <c r="N19" s="33">
        <f t="shared" si="0"/>
        <v>3600</v>
      </c>
      <c r="O19" s="36" t="s">
        <v>147</v>
      </c>
      <c r="P19" s="37" t="s">
        <v>151</v>
      </c>
    </row>
    <row r="20" spans="1:16" ht="25.5">
      <c r="A20" s="35" t="s">
        <v>132</v>
      </c>
      <c r="B20" s="72">
        <v>150</v>
      </c>
      <c r="C20" s="72">
        <v>150</v>
      </c>
      <c r="D20" s="72">
        <v>150</v>
      </c>
      <c r="E20" s="72">
        <v>150</v>
      </c>
      <c r="F20" s="72">
        <v>150</v>
      </c>
      <c r="G20" s="72">
        <v>150</v>
      </c>
      <c r="H20" s="72">
        <v>150</v>
      </c>
      <c r="I20" s="72">
        <v>150</v>
      </c>
      <c r="J20" s="72">
        <v>150</v>
      </c>
      <c r="K20" s="72">
        <v>150</v>
      </c>
      <c r="L20" s="72">
        <v>150</v>
      </c>
      <c r="M20" s="72">
        <v>150</v>
      </c>
      <c r="N20" s="33">
        <f t="shared" si="0"/>
        <v>1800</v>
      </c>
      <c r="O20" s="36" t="s">
        <v>147</v>
      </c>
      <c r="P20" s="37" t="s">
        <v>151</v>
      </c>
    </row>
    <row r="21" spans="1:16" ht="25.5">
      <c r="A21" s="35" t="s">
        <v>133</v>
      </c>
      <c r="B21" s="72">
        <v>150</v>
      </c>
      <c r="C21" s="72">
        <v>150</v>
      </c>
      <c r="D21" s="72">
        <v>150</v>
      </c>
      <c r="E21" s="72">
        <v>150</v>
      </c>
      <c r="F21" s="72">
        <v>150</v>
      </c>
      <c r="G21" s="72">
        <v>150</v>
      </c>
      <c r="H21" s="72">
        <v>150</v>
      </c>
      <c r="I21" s="72">
        <v>150</v>
      </c>
      <c r="J21" s="72">
        <v>150</v>
      </c>
      <c r="K21" s="72">
        <v>150</v>
      </c>
      <c r="L21" s="72">
        <v>150</v>
      </c>
      <c r="M21" s="72">
        <v>150</v>
      </c>
      <c r="N21" s="33">
        <f t="shared" si="0"/>
        <v>1800</v>
      </c>
      <c r="O21" s="36" t="s">
        <v>147</v>
      </c>
      <c r="P21" s="37" t="s">
        <v>151</v>
      </c>
    </row>
    <row r="22" spans="1:16" ht="25.5">
      <c r="A22" s="35" t="s">
        <v>134</v>
      </c>
      <c r="B22" s="72">
        <v>174</v>
      </c>
      <c r="C22" s="72">
        <v>174</v>
      </c>
      <c r="D22" s="72">
        <v>174</v>
      </c>
      <c r="E22" s="72">
        <v>174</v>
      </c>
      <c r="F22" s="72">
        <v>174</v>
      </c>
      <c r="G22" s="72">
        <v>174</v>
      </c>
      <c r="H22" s="72">
        <v>174</v>
      </c>
      <c r="I22" s="72">
        <v>174</v>
      </c>
      <c r="J22" s="72">
        <v>174</v>
      </c>
      <c r="K22" s="72">
        <v>174</v>
      </c>
      <c r="L22" s="72">
        <v>174</v>
      </c>
      <c r="M22" s="72">
        <v>174</v>
      </c>
      <c r="N22" s="33">
        <f t="shared" si="0"/>
        <v>2088</v>
      </c>
      <c r="O22" s="36" t="s">
        <v>147</v>
      </c>
      <c r="P22" s="37" t="s">
        <v>151</v>
      </c>
    </row>
    <row r="23" spans="1:16" ht="25.5">
      <c r="A23" s="35" t="s">
        <v>135</v>
      </c>
      <c r="B23" s="72">
        <v>150</v>
      </c>
      <c r="C23" s="72">
        <v>150</v>
      </c>
      <c r="D23" s="72">
        <v>150</v>
      </c>
      <c r="E23" s="72">
        <v>150</v>
      </c>
      <c r="F23" s="72">
        <v>150</v>
      </c>
      <c r="G23" s="72">
        <v>150</v>
      </c>
      <c r="H23" s="72">
        <v>150</v>
      </c>
      <c r="I23" s="72">
        <v>150</v>
      </c>
      <c r="J23" s="72">
        <v>150</v>
      </c>
      <c r="K23" s="72">
        <v>150</v>
      </c>
      <c r="L23" s="72">
        <v>150</v>
      </c>
      <c r="M23" s="72">
        <v>150</v>
      </c>
      <c r="N23" s="33">
        <f t="shared" si="0"/>
        <v>1800</v>
      </c>
      <c r="O23" s="36" t="s">
        <v>147</v>
      </c>
      <c r="P23" s="37" t="s">
        <v>151</v>
      </c>
    </row>
    <row r="24" spans="1:16" ht="25.5">
      <c r="A24" s="35" t="s">
        <v>136</v>
      </c>
      <c r="B24" s="72">
        <v>200</v>
      </c>
      <c r="C24" s="72">
        <v>200</v>
      </c>
      <c r="D24" s="72">
        <v>200</v>
      </c>
      <c r="E24" s="72">
        <v>200</v>
      </c>
      <c r="F24" s="72">
        <v>200</v>
      </c>
      <c r="G24" s="72">
        <v>200</v>
      </c>
      <c r="H24" s="72">
        <v>200</v>
      </c>
      <c r="I24" s="72">
        <v>200</v>
      </c>
      <c r="J24" s="72">
        <v>200</v>
      </c>
      <c r="K24" s="72">
        <v>200</v>
      </c>
      <c r="L24" s="72">
        <v>200</v>
      </c>
      <c r="M24" s="72">
        <v>200</v>
      </c>
      <c r="N24" s="33">
        <f t="shared" si="0"/>
        <v>2400</v>
      </c>
      <c r="O24" s="36" t="s">
        <v>147</v>
      </c>
      <c r="P24" s="37" t="s">
        <v>151</v>
      </c>
    </row>
    <row r="25" spans="1:16" ht="25.5">
      <c r="A25" s="35" t="s">
        <v>137</v>
      </c>
      <c r="B25" s="72">
        <v>300</v>
      </c>
      <c r="C25" s="72">
        <v>300</v>
      </c>
      <c r="D25" s="72">
        <v>300</v>
      </c>
      <c r="E25" s="72">
        <v>300</v>
      </c>
      <c r="F25" s="72">
        <v>300</v>
      </c>
      <c r="G25" s="72">
        <v>300</v>
      </c>
      <c r="H25" s="72">
        <v>300</v>
      </c>
      <c r="I25" s="72">
        <v>300</v>
      </c>
      <c r="J25" s="72">
        <v>300</v>
      </c>
      <c r="K25" s="72">
        <v>300</v>
      </c>
      <c r="L25" s="72">
        <v>300</v>
      </c>
      <c r="M25" s="72">
        <v>300</v>
      </c>
      <c r="N25" s="33">
        <f t="shared" si="0"/>
        <v>3600</v>
      </c>
      <c r="O25" s="36" t="s">
        <v>147</v>
      </c>
      <c r="P25" s="37" t="s">
        <v>151</v>
      </c>
    </row>
    <row r="26" spans="1:16" ht="25.5">
      <c r="A26" s="35" t="s">
        <v>160</v>
      </c>
      <c r="B26" s="72">
        <v>150</v>
      </c>
      <c r="C26" s="72">
        <v>150</v>
      </c>
      <c r="D26" s="72">
        <v>150</v>
      </c>
      <c r="E26" s="72">
        <v>150</v>
      </c>
      <c r="F26" s="72">
        <v>150</v>
      </c>
      <c r="G26" s="72">
        <v>150</v>
      </c>
      <c r="H26" s="72">
        <v>150</v>
      </c>
      <c r="I26" s="72">
        <v>150</v>
      </c>
      <c r="J26" s="72">
        <v>150</v>
      </c>
      <c r="K26" s="72">
        <v>150</v>
      </c>
      <c r="L26" s="72">
        <v>150</v>
      </c>
      <c r="M26" s="72">
        <v>150</v>
      </c>
      <c r="N26" s="33">
        <f t="shared" si="0"/>
        <v>1800</v>
      </c>
      <c r="O26" s="36" t="s">
        <v>147</v>
      </c>
      <c r="P26" s="37" t="s">
        <v>151</v>
      </c>
    </row>
    <row r="27" spans="1:16" ht="25.5">
      <c r="A27" s="35" t="s">
        <v>139</v>
      </c>
      <c r="B27" s="72">
        <v>150</v>
      </c>
      <c r="C27" s="72">
        <v>150</v>
      </c>
      <c r="D27" s="72">
        <v>150</v>
      </c>
      <c r="E27" s="72">
        <v>150</v>
      </c>
      <c r="F27" s="72">
        <v>150</v>
      </c>
      <c r="G27" s="72">
        <v>150</v>
      </c>
      <c r="H27" s="72">
        <v>150</v>
      </c>
      <c r="I27" s="72">
        <v>150</v>
      </c>
      <c r="J27" s="72">
        <v>150</v>
      </c>
      <c r="K27" s="72">
        <v>150</v>
      </c>
      <c r="L27" s="72">
        <v>150</v>
      </c>
      <c r="M27" s="72">
        <v>150</v>
      </c>
      <c r="N27" s="33">
        <f t="shared" si="0"/>
        <v>1800</v>
      </c>
      <c r="O27" s="36" t="s">
        <v>147</v>
      </c>
      <c r="P27" s="37" t="s">
        <v>152</v>
      </c>
    </row>
    <row r="28" spans="1:16" ht="25.5">
      <c r="A28" s="35" t="s">
        <v>140</v>
      </c>
      <c r="B28" s="72">
        <v>250</v>
      </c>
      <c r="C28" s="72">
        <v>250</v>
      </c>
      <c r="D28" s="72">
        <v>250</v>
      </c>
      <c r="E28" s="72">
        <v>250</v>
      </c>
      <c r="F28" s="72">
        <v>250</v>
      </c>
      <c r="G28" s="72">
        <v>250</v>
      </c>
      <c r="H28" s="72">
        <v>250</v>
      </c>
      <c r="I28" s="72">
        <v>250</v>
      </c>
      <c r="J28" s="72">
        <v>250</v>
      </c>
      <c r="K28" s="72">
        <v>250</v>
      </c>
      <c r="L28" s="72">
        <v>250</v>
      </c>
      <c r="M28" s="72">
        <v>250</v>
      </c>
      <c r="N28" s="33">
        <f t="shared" si="0"/>
        <v>3000</v>
      </c>
      <c r="O28" s="36" t="s">
        <v>147</v>
      </c>
      <c r="P28" s="37" t="s">
        <v>153</v>
      </c>
    </row>
    <row r="29" spans="1:16" ht="25.5">
      <c r="A29" s="35" t="s">
        <v>144</v>
      </c>
      <c r="B29" s="72">
        <v>150</v>
      </c>
      <c r="C29" s="72">
        <v>150</v>
      </c>
      <c r="D29" s="72">
        <v>150</v>
      </c>
      <c r="E29" s="72">
        <v>150</v>
      </c>
      <c r="F29" s="72">
        <v>150</v>
      </c>
      <c r="G29" s="72">
        <v>150</v>
      </c>
      <c r="H29" s="72">
        <v>150</v>
      </c>
      <c r="I29" s="72">
        <v>150</v>
      </c>
      <c r="J29" s="72">
        <v>150</v>
      </c>
      <c r="K29" s="72">
        <v>150</v>
      </c>
      <c r="L29" s="72">
        <v>150</v>
      </c>
      <c r="M29" s="72">
        <v>150</v>
      </c>
      <c r="N29" s="33">
        <f t="shared" si="0"/>
        <v>1800</v>
      </c>
      <c r="O29" s="36" t="s">
        <v>147</v>
      </c>
      <c r="P29" s="37" t="s">
        <v>168</v>
      </c>
    </row>
    <row r="30" spans="1:16" ht="25.5">
      <c r="A30" s="35" t="s">
        <v>145</v>
      </c>
      <c r="B30" s="72">
        <v>150</v>
      </c>
      <c r="C30" s="72">
        <v>150</v>
      </c>
      <c r="D30" s="72">
        <v>150</v>
      </c>
      <c r="E30" s="72">
        <v>150</v>
      </c>
      <c r="F30" s="72">
        <v>150</v>
      </c>
      <c r="G30" s="72">
        <v>150</v>
      </c>
      <c r="H30" s="72">
        <v>150</v>
      </c>
      <c r="I30" s="72">
        <v>150</v>
      </c>
      <c r="J30" s="72">
        <v>150</v>
      </c>
      <c r="K30" s="72">
        <v>150</v>
      </c>
      <c r="L30" s="72">
        <v>150</v>
      </c>
      <c r="M30" s="72">
        <v>150</v>
      </c>
      <c r="N30" s="33">
        <f t="shared" si="0"/>
        <v>1800</v>
      </c>
      <c r="O30" s="36" t="s">
        <v>147</v>
      </c>
      <c r="P30" s="37" t="s">
        <v>168</v>
      </c>
    </row>
    <row r="31" spans="1:16" ht="26.25" thickBot="1">
      <c r="A31" s="35" t="s">
        <v>146</v>
      </c>
      <c r="B31" s="73">
        <v>200</v>
      </c>
      <c r="C31" s="73">
        <v>200</v>
      </c>
      <c r="D31" s="73">
        <v>200</v>
      </c>
      <c r="E31" s="73">
        <v>200</v>
      </c>
      <c r="F31" s="73">
        <v>200</v>
      </c>
      <c r="G31" s="73">
        <v>200</v>
      </c>
      <c r="H31" s="73">
        <v>200</v>
      </c>
      <c r="I31" s="73">
        <v>200</v>
      </c>
      <c r="J31" s="73">
        <v>200</v>
      </c>
      <c r="K31" s="73">
        <v>200</v>
      </c>
      <c r="L31" s="73">
        <v>200</v>
      </c>
      <c r="M31" s="73">
        <v>200</v>
      </c>
      <c r="N31" s="34">
        <f t="shared" si="0"/>
        <v>2400</v>
      </c>
      <c r="O31" s="36" t="s">
        <v>147</v>
      </c>
      <c r="P31" s="37" t="s">
        <v>168</v>
      </c>
    </row>
    <row r="32" spans="2:15" ht="13.5" thickTop="1">
      <c r="B32" s="31">
        <f aca="true" t="shared" si="1" ref="B32:G32">SUM(B2:B31)</f>
        <v>5184</v>
      </c>
      <c r="C32" s="31">
        <f t="shared" si="1"/>
        <v>5184</v>
      </c>
      <c r="D32" s="31">
        <f t="shared" si="1"/>
        <v>5034</v>
      </c>
      <c r="E32" s="31">
        <f t="shared" si="1"/>
        <v>5034</v>
      </c>
      <c r="F32" s="31">
        <f t="shared" si="1"/>
        <v>5034</v>
      </c>
      <c r="G32" s="31">
        <f t="shared" si="1"/>
        <v>5034</v>
      </c>
      <c r="H32" s="31">
        <f aca="true" t="shared" si="2" ref="H32:M32">SUM(H2:H31)</f>
        <v>4634</v>
      </c>
      <c r="I32" s="31">
        <f t="shared" si="2"/>
        <v>4634</v>
      </c>
      <c r="J32" s="31">
        <f t="shared" si="2"/>
        <v>4634</v>
      </c>
      <c r="K32" s="31">
        <f t="shared" si="2"/>
        <v>4784</v>
      </c>
      <c r="L32" s="71">
        <f t="shared" si="2"/>
        <v>4784</v>
      </c>
      <c r="M32" s="71">
        <f t="shared" si="2"/>
        <v>4784</v>
      </c>
      <c r="N32" s="31">
        <f>SUM(N2:N31)</f>
        <v>58758</v>
      </c>
      <c r="O32" s="40"/>
    </row>
    <row r="33" spans="10:16" s="46" customFormat="1" ht="12.75">
      <c r="J33" s="47"/>
      <c r="N33" s="47"/>
      <c r="O33" s="48"/>
      <c r="P33" s="39"/>
    </row>
    <row r="34" spans="15:16" s="46" customFormat="1" ht="12.75">
      <c r="O34" s="48"/>
      <c r="P34" s="39"/>
    </row>
    <row r="35" ht="12.75">
      <c r="N35" s="31"/>
    </row>
  </sheetData>
  <printOptions gridLines="1"/>
  <pageMargins left="0.25" right="0.25" top="0.44" bottom="0.45" header="0.25" footer="0.29"/>
  <pageSetup fitToHeight="1" fitToWidth="1" horizontalDpi="600" verticalDpi="600" orientation="landscape" paperSize="9" scale="61" r:id="rId1"/>
  <headerFooter alignWithMargins="0">
    <oddHeader>&amp;L&amp;F&amp;R&amp;A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1">
      <selection activeCell="A1" sqref="A1:IV1"/>
    </sheetView>
  </sheetViews>
  <sheetFormatPr defaultColWidth="9.140625" defaultRowHeight="12.75"/>
  <cols>
    <col min="1" max="1" width="11.421875" style="6" customWidth="1"/>
    <col min="2" max="2" width="11.28125" style="8" customWidth="1"/>
    <col min="3" max="3" width="12.28125" style="8" customWidth="1"/>
    <col min="4" max="9" width="11.28125" style="8" customWidth="1"/>
    <col min="10" max="10" width="11.7109375" style="8" bestFit="1" customWidth="1"/>
    <col min="11" max="11" width="14.00390625" style="8" bestFit="1" customWidth="1"/>
    <col min="12" max="13" width="11.28125" style="8" customWidth="1"/>
    <col min="14" max="14" width="11.7109375" style="8" customWidth="1"/>
    <col min="15" max="15" width="21.7109375" style="6" customWidth="1"/>
    <col min="16" max="16" width="44.28125" style="6" bestFit="1" customWidth="1"/>
    <col min="17" max="16384" width="11.57421875" style="6" customWidth="1"/>
  </cols>
  <sheetData>
    <row r="1" spans="1:16" s="1" customFormat="1" ht="76.5">
      <c r="A1" s="27" t="s">
        <v>158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12</v>
      </c>
      <c r="M1" s="28" t="s">
        <v>11</v>
      </c>
      <c r="N1" s="28" t="s">
        <v>13</v>
      </c>
      <c r="O1" s="22" t="s">
        <v>157</v>
      </c>
      <c r="P1" s="29" t="s">
        <v>148</v>
      </c>
    </row>
    <row r="2" spans="1:16" ht="25.5">
      <c r="A2" s="6" t="s">
        <v>14</v>
      </c>
      <c r="B2" s="2">
        <v>397</v>
      </c>
      <c r="C2" s="2">
        <v>413</v>
      </c>
      <c r="D2" s="2">
        <v>409</v>
      </c>
      <c r="E2" s="2">
        <v>413</v>
      </c>
      <c r="F2" s="2">
        <v>393</v>
      </c>
      <c r="G2" s="2">
        <v>329</v>
      </c>
      <c r="H2" s="2">
        <v>269</v>
      </c>
      <c r="I2" s="2">
        <v>257</v>
      </c>
      <c r="J2" s="2">
        <v>329</v>
      </c>
      <c r="K2" s="2">
        <v>237</v>
      </c>
      <c r="L2" s="2">
        <v>263</v>
      </c>
      <c r="M2" s="2">
        <v>279</v>
      </c>
      <c r="N2" s="2">
        <f aca="true" t="shared" si="0" ref="N2:N32">SUM(B2:M2)</f>
        <v>3988</v>
      </c>
      <c r="O2" s="18" t="s">
        <v>156</v>
      </c>
      <c r="P2" s="23" t="s">
        <v>149</v>
      </c>
    </row>
    <row r="3" spans="1:16" ht="25.5">
      <c r="A3" s="6" t="s">
        <v>15</v>
      </c>
      <c r="B3" s="2">
        <v>261.5</v>
      </c>
      <c r="C3" s="2">
        <v>279</v>
      </c>
      <c r="D3" s="2">
        <v>279</v>
      </c>
      <c r="E3" s="2">
        <v>279</v>
      </c>
      <c r="F3" s="2">
        <v>279</v>
      </c>
      <c r="G3" s="2">
        <v>279</v>
      </c>
      <c r="H3" s="2">
        <v>279</v>
      </c>
      <c r="I3" s="2">
        <v>279</v>
      </c>
      <c r="J3" s="2">
        <v>279</v>
      </c>
      <c r="K3" s="2">
        <v>220</v>
      </c>
      <c r="L3" s="2">
        <v>220</v>
      </c>
      <c r="M3" s="2">
        <v>220</v>
      </c>
      <c r="N3" s="2">
        <f t="shared" si="0"/>
        <v>3153.5</v>
      </c>
      <c r="O3" s="18" t="s">
        <v>156</v>
      </c>
      <c r="P3" s="20" t="s">
        <v>149</v>
      </c>
    </row>
    <row r="4" spans="1:16" ht="25.5">
      <c r="A4" s="6" t="s">
        <v>16</v>
      </c>
      <c r="B4" s="2">
        <v>220</v>
      </c>
      <c r="C4" s="2">
        <v>201</v>
      </c>
      <c r="D4" s="2">
        <v>204</v>
      </c>
      <c r="E4" s="2">
        <v>193.5</v>
      </c>
      <c r="F4" s="2">
        <v>202</v>
      </c>
      <c r="G4" s="2">
        <v>216</v>
      </c>
      <c r="H4" s="2">
        <v>195.5</v>
      </c>
      <c r="I4" s="2">
        <v>191.5</v>
      </c>
      <c r="J4" s="2">
        <v>198</v>
      </c>
      <c r="K4" s="2">
        <v>140</v>
      </c>
      <c r="L4" s="2">
        <v>140</v>
      </c>
      <c r="M4" s="2">
        <v>140</v>
      </c>
      <c r="N4" s="2">
        <f t="shared" si="0"/>
        <v>2241.5</v>
      </c>
      <c r="O4" s="18" t="s">
        <v>156</v>
      </c>
      <c r="P4" s="20" t="s">
        <v>149</v>
      </c>
    </row>
    <row r="5" spans="1:16" ht="25.5">
      <c r="A5" s="6" t="s">
        <v>17</v>
      </c>
      <c r="B5" s="2">
        <v>220</v>
      </c>
      <c r="C5" s="2">
        <v>216</v>
      </c>
      <c r="D5" s="2">
        <v>220</v>
      </c>
      <c r="E5" s="2">
        <v>220</v>
      </c>
      <c r="F5" s="2">
        <v>220</v>
      </c>
      <c r="G5" s="2">
        <v>220</v>
      </c>
      <c r="H5" s="2">
        <v>220</v>
      </c>
      <c r="I5" s="2">
        <v>220</v>
      </c>
      <c r="J5" s="2">
        <v>220</v>
      </c>
      <c r="K5" s="2">
        <v>140</v>
      </c>
      <c r="L5" s="2">
        <v>140</v>
      </c>
      <c r="M5" s="2">
        <v>140</v>
      </c>
      <c r="N5" s="2">
        <f t="shared" si="0"/>
        <v>2396</v>
      </c>
      <c r="O5" s="18" t="s">
        <v>156</v>
      </c>
      <c r="P5" s="20" t="s">
        <v>149</v>
      </c>
    </row>
    <row r="6" spans="1:16" ht="25.5">
      <c r="A6" s="6" t="s">
        <v>18</v>
      </c>
      <c r="B6" s="2">
        <v>401</v>
      </c>
      <c r="C6" s="2">
        <v>413</v>
      </c>
      <c r="D6" s="2">
        <v>393</v>
      </c>
      <c r="E6" s="2">
        <v>393</v>
      </c>
      <c r="F6" s="2">
        <v>389</v>
      </c>
      <c r="G6" s="2">
        <v>401</v>
      </c>
      <c r="H6" s="2">
        <v>413</v>
      </c>
      <c r="I6" s="2">
        <v>309</v>
      </c>
      <c r="J6" s="2">
        <v>413</v>
      </c>
      <c r="K6" s="2">
        <v>279</v>
      </c>
      <c r="L6" s="2">
        <v>265</v>
      </c>
      <c r="M6" s="2">
        <v>279</v>
      </c>
      <c r="N6" s="2">
        <f t="shared" si="0"/>
        <v>4348</v>
      </c>
      <c r="O6" s="18" t="s">
        <v>156</v>
      </c>
      <c r="P6" s="20" t="s">
        <v>149</v>
      </c>
    </row>
    <row r="7" spans="1:16" ht="25.5">
      <c r="A7" s="6" t="s">
        <v>19</v>
      </c>
      <c r="B7" s="2">
        <v>413</v>
      </c>
      <c r="C7" s="2">
        <v>393</v>
      </c>
      <c r="D7" s="2">
        <v>413</v>
      </c>
      <c r="E7" s="2">
        <v>413</v>
      </c>
      <c r="F7" s="2">
        <v>413</v>
      </c>
      <c r="G7" s="2">
        <v>413</v>
      </c>
      <c r="H7" s="2">
        <v>393</v>
      </c>
      <c r="I7" s="2">
        <v>393</v>
      </c>
      <c r="J7" s="2">
        <v>413</v>
      </c>
      <c r="K7" s="2">
        <v>279</v>
      </c>
      <c r="L7" s="2">
        <v>279</v>
      </c>
      <c r="M7" s="2">
        <v>279</v>
      </c>
      <c r="N7" s="2">
        <f t="shared" si="0"/>
        <v>4494</v>
      </c>
      <c r="O7" s="18" t="s">
        <v>156</v>
      </c>
      <c r="P7" s="20" t="s">
        <v>149</v>
      </c>
    </row>
    <row r="8" spans="1:16" ht="25.5">
      <c r="A8" s="6" t="s">
        <v>20</v>
      </c>
      <c r="B8" s="3">
        <v>0</v>
      </c>
      <c r="C8" s="3">
        <v>0</v>
      </c>
      <c r="D8" s="3">
        <v>0</v>
      </c>
      <c r="E8" s="2">
        <v>112</v>
      </c>
      <c r="F8" s="2">
        <v>220</v>
      </c>
      <c r="G8" s="2">
        <v>202</v>
      </c>
      <c r="H8" s="2">
        <v>202</v>
      </c>
      <c r="I8" s="2">
        <v>220</v>
      </c>
      <c r="J8" s="2">
        <v>190</v>
      </c>
      <c r="K8" s="2">
        <v>140</v>
      </c>
      <c r="L8" s="2">
        <v>105</v>
      </c>
      <c r="M8" s="2">
        <v>0</v>
      </c>
      <c r="N8" s="2">
        <f t="shared" si="0"/>
        <v>1391</v>
      </c>
      <c r="O8" s="18" t="s">
        <v>156</v>
      </c>
      <c r="P8" s="20" t="s">
        <v>149</v>
      </c>
    </row>
    <row r="9" spans="1:16" ht="25.5">
      <c r="A9" s="6" t="s">
        <v>21</v>
      </c>
      <c r="B9" s="3">
        <v>413</v>
      </c>
      <c r="C9" s="3">
        <v>233</v>
      </c>
      <c r="D9" s="2">
        <v>121</v>
      </c>
      <c r="E9" s="2">
        <v>413</v>
      </c>
      <c r="F9" s="2">
        <v>413</v>
      </c>
      <c r="G9" s="2">
        <v>413</v>
      </c>
      <c r="H9" s="2">
        <v>413</v>
      </c>
      <c r="I9" s="2">
        <v>409</v>
      </c>
      <c r="J9" s="2">
        <v>413</v>
      </c>
      <c r="K9" s="2">
        <v>0</v>
      </c>
      <c r="L9" s="2">
        <v>54</v>
      </c>
      <c r="M9" s="2">
        <v>279</v>
      </c>
      <c r="N9" s="2">
        <f t="shared" si="0"/>
        <v>3574</v>
      </c>
      <c r="O9" s="18" t="s">
        <v>156</v>
      </c>
      <c r="P9" s="20" t="s">
        <v>149</v>
      </c>
    </row>
    <row r="10" spans="1:16" ht="25.5">
      <c r="A10" s="6" t="s">
        <v>22</v>
      </c>
      <c r="B10" s="2">
        <v>220</v>
      </c>
      <c r="C10" s="2">
        <v>220</v>
      </c>
      <c r="D10" s="2">
        <v>220</v>
      </c>
      <c r="E10" s="2">
        <v>220</v>
      </c>
      <c r="F10" s="2">
        <v>220</v>
      </c>
      <c r="G10" s="2">
        <v>220</v>
      </c>
      <c r="H10" s="2">
        <v>220</v>
      </c>
      <c r="I10" s="2">
        <v>220</v>
      </c>
      <c r="J10" s="2">
        <v>220</v>
      </c>
      <c r="K10" s="2">
        <v>140</v>
      </c>
      <c r="L10" s="2">
        <v>140</v>
      </c>
      <c r="M10" s="2">
        <v>140</v>
      </c>
      <c r="N10" s="2">
        <f t="shared" si="0"/>
        <v>2400</v>
      </c>
      <c r="O10" s="18" t="s">
        <v>156</v>
      </c>
      <c r="P10" s="20" t="s">
        <v>149</v>
      </c>
    </row>
    <row r="11" spans="1:16" ht="25.5">
      <c r="A11" s="6" t="s">
        <v>23</v>
      </c>
      <c r="B11" s="2">
        <v>220</v>
      </c>
      <c r="C11" s="2">
        <v>216</v>
      </c>
      <c r="D11" s="2">
        <v>220</v>
      </c>
      <c r="E11" s="2">
        <v>220</v>
      </c>
      <c r="F11" s="2">
        <v>220</v>
      </c>
      <c r="G11" s="2">
        <v>220</v>
      </c>
      <c r="H11" s="2">
        <v>135.5</v>
      </c>
      <c r="I11" s="2">
        <v>220</v>
      </c>
      <c r="J11" s="2">
        <v>220</v>
      </c>
      <c r="K11" s="2">
        <v>140</v>
      </c>
      <c r="L11" s="2">
        <v>140</v>
      </c>
      <c r="M11" s="2">
        <v>140</v>
      </c>
      <c r="N11" s="2">
        <f t="shared" si="0"/>
        <v>2311.5</v>
      </c>
      <c r="O11" s="18" t="s">
        <v>156</v>
      </c>
      <c r="P11" s="20" t="s">
        <v>149</v>
      </c>
    </row>
    <row r="12" spans="1:16" ht="25.5">
      <c r="A12" s="6" t="s">
        <v>24</v>
      </c>
      <c r="B12" s="2">
        <v>413</v>
      </c>
      <c r="C12" s="2">
        <v>413</v>
      </c>
      <c r="D12" s="2">
        <v>393</v>
      </c>
      <c r="E12" s="2">
        <v>353</v>
      </c>
      <c r="F12" s="2">
        <v>357</v>
      </c>
      <c r="G12" s="2">
        <v>413</v>
      </c>
      <c r="H12" s="2">
        <v>413</v>
      </c>
      <c r="I12" s="2">
        <v>413</v>
      </c>
      <c r="J12" s="2">
        <v>413</v>
      </c>
      <c r="K12" s="2">
        <v>279</v>
      </c>
      <c r="L12" s="2">
        <v>279</v>
      </c>
      <c r="M12" s="2"/>
      <c r="N12" s="2">
        <f t="shared" si="0"/>
        <v>4139</v>
      </c>
      <c r="O12" s="18" t="s">
        <v>156</v>
      </c>
      <c r="P12" s="20" t="s">
        <v>149</v>
      </c>
    </row>
    <row r="13" spans="1:16" ht="25.5">
      <c r="A13" s="6" t="s">
        <v>25</v>
      </c>
      <c r="B13" s="2">
        <v>202</v>
      </c>
      <c r="C13" s="2">
        <v>214</v>
      </c>
      <c r="D13" s="2">
        <v>220</v>
      </c>
      <c r="E13" s="2">
        <v>220</v>
      </c>
      <c r="F13" s="2">
        <v>220</v>
      </c>
      <c r="G13" s="2">
        <v>190</v>
      </c>
      <c r="H13" s="2">
        <v>214</v>
      </c>
      <c r="I13" s="2">
        <v>160</v>
      </c>
      <c r="J13" s="2">
        <v>214</v>
      </c>
      <c r="K13" s="2">
        <v>140</v>
      </c>
      <c r="L13" s="2">
        <v>140</v>
      </c>
      <c r="M13" s="2">
        <v>122.5</v>
      </c>
      <c r="N13" s="2">
        <f t="shared" si="0"/>
        <v>2256.5</v>
      </c>
      <c r="O13" s="18" t="s">
        <v>156</v>
      </c>
      <c r="P13" s="20" t="s">
        <v>149</v>
      </c>
    </row>
    <row r="14" spans="1:16" ht="25.5">
      <c r="A14" s="6" t="s">
        <v>26</v>
      </c>
      <c r="B14" s="2">
        <v>129.5</v>
      </c>
      <c r="C14" s="2">
        <v>91</v>
      </c>
      <c r="D14" s="2">
        <v>140</v>
      </c>
      <c r="E14" s="2">
        <v>140</v>
      </c>
      <c r="F14" s="2">
        <v>140</v>
      </c>
      <c r="G14" s="2">
        <v>43.75</v>
      </c>
      <c r="H14" s="8">
        <v>0</v>
      </c>
      <c r="I14" s="2">
        <v>0</v>
      </c>
      <c r="J14" s="2">
        <v>84</v>
      </c>
      <c r="K14" s="2">
        <v>120.75</v>
      </c>
      <c r="L14" s="2">
        <v>140</v>
      </c>
      <c r="M14" s="2">
        <v>140</v>
      </c>
      <c r="N14" s="2">
        <f t="shared" si="0"/>
        <v>1169</v>
      </c>
      <c r="O14" s="18" t="s">
        <v>156</v>
      </c>
      <c r="P14" s="20" t="s">
        <v>149</v>
      </c>
    </row>
    <row r="15" spans="1:16" ht="25.5">
      <c r="A15" s="6" t="s">
        <v>27</v>
      </c>
      <c r="B15" s="2">
        <v>98</v>
      </c>
      <c r="C15" s="2">
        <v>129.5</v>
      </c>
      <c r="D15" s="2">
        <v>140</v>
      </c>
      <c r="E15" s="2">
        <v>119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0"/>
        <v>486.5</v>
      </c>
      <c r="O15" s="18" t="s">
        <v>156</v>
      </c>
      <c r="P15" s="20" t="s">
        <v>149</v>
      </c>
    </row>
    <row r="16" spans="1:16" ht="25.5">
      <c r="A16" s="6" t="s">
        <v>28</v>
      </c>
      <c r="B16" s="2">
        <v>279</v>
      </c>
      <c r="C16" s="2">
        <v>279</v>
      </c>
      <c r="D16" s="2">
        <v>279</v>
      </c>
      <c r="E16" s="2">
        <v>275.5</v>
      </c>
      <c r="F16" s="2">
        <v>279</v>
      </c>
      <c r="G16" s="2">
        <v>251</v>
      </c>
      <c r="H16" s="2">
        <v>270.25</v>
      </c>
      <c r="I16" s="2">
        <v>200.25</v>
      </c>
      <c r="J16" s="2">
        <v>279</v>
      </c>
      <c r="K16" s="2">
        <v>279</v>
      </c>
      <c r="L16" s="2">
        <v>279</v>
      </c>
      <c r="M16" s="2">
        <v>69</v>
      </c>
      <c r="N16" s="2">
        <f t="shared" si="0"/>
        <v>3019</v>
      </c>
      <c r="O16" s="18" t="s">
        <v>156</v>
      </c>
      <c r="P16" s="21" t="s">
        <v>150</v>
      </c>
    </row>
    <row r="17" spans="1:16" ht="25.5">
      <c r="A17" s="6" t="s">
        <v>29</v>
      </c>
      <c r="B17" s="2">
        <v>220</v>
      </c>
      <c r="C17" s="2">
        <v>219</v>
      </c>
      <c r="D17" s="2">
        <v>213</v>
      </c>
      <c r="E17" s="2">
        <v>220</v>
      </c>
      <c r="F17" s="2">
        <v>164</v>
      </c>
      <c r="G17" s="2">
        <v>199</v>
      </c>
      <c r="H17" s="2">
        <v>220</v>
      </c>
      <c r="I17" s="2">
        <v>174</v>
      </c>
      <c r="J17" s="2">
        <v>215</v>
      </c>
      <c r="K17" s="2">
        <v>202</v>
      </c>
      <c r="L17" s="2">
        <v>220</v>
      </c>
      <c r="M17" s="2">
        <v>134</v>
      </c>
      <c r="N17" s="2">
        <f t="shared" si="0"/>
        <v>2400</v>
      </c>
      <c r="O17" s="18" t="s">
        <v>156</v>
      </c>
      <c r="P17" s="21" t="s">
        <v>150</v>
      </c>
    </row>
    <row r="18" spans="1:16" ht="25.5">
      <c r="A18" s="6" t="s">
        <v>30</v>
      </c>
      <c r="B18" s="2">
        <v>181</v>
      </c>
      <c r="C18" s="2">
        <v>279</v>
      </c>
      <c r="D18" s="2">
        <v>251</v>
      </c>
      <c r="E18" s="2">
        <v>265</v>
      </c>
      <c r="F18" s="2">
        <v>223</v>
      </c>
      <c r="G18" s="2">
        <v>265</v>
      </c>
      <c r="H18" s="2">
        <v>125</v>
      </c>
      <c r="I18" s="2">
        <v>167</v>
      </c>
      <c r="J18" s="2">
        <v>181</v>
      </c>
      <c r="K18" s="2">
        <v>126</v>
      </c>
      <c r="L18" s="2">
        <v>134.75</v>
      </c>
      <c r="M18" s="2">
        <v>87.5</v>
      </c>
      <c r="N18" s="2">
        <f t="shared" si="0"/>
        <v>2285.25</v>
      </c>
      <c r="O18" s="18" t="s">
        <v>156</v>
      </c>
      <c r="P18" s="21" t="s">
        <v>150</v>
      </c>
    </row>
    <row r="19" spans="1:16" ht="25.5">
      <c r="A19" s="6" t="s">
        <v>31</v>
      </c>
      <c r="B19" s="2">
        <v>395</v>
      </c>
      <c r="C19" s="2">
        <v>381</v>
      </c>
      <c r="D19" s="2">
        <v>357</v>
      </c>
      <c r="E19" s="2">
        <v>411</v>
      </c>
      <c r="F19" s="2">
        <v>365</v>
      </c>
      <c r="G19" s="2">
        <v>413</v>
      </c>
      <c r="H19" s="2">
        <v>323</v>
      </c>
      <c r="I19" s="2">
        <v>271</v>
      </c>
      <c r="J19" s="2">
        <v>359</v>
      </c>
      <c r="K19" s="2">
        <v>381</v>
      </c>
      <c r="L19" s="2">
        <v>379</v>
      </c>
      <c r="M19" s="2">
        <v>0</v>
      </c>
      <c r="N19" s="2">
        <f t="shared" si="0"/>
        <v>4035</v>
      </c>
      <c r="O19" s="18" t="s">
        <v>156</v>
      </c>
      <c r="P19" s="21" t="s">
        <v>150</v>
      </c>
    </row>
    <row r="20" spans="1:16" ht="25.5">
      <c r="A20" s="6" t="s">
        <v>32</v>
      </c>
      <c r="B20" s="2">
        <v>279</v>
      </c>
      <c r="C20" s="2">
        <v>279</v>
      </c>
      <c r="D20" s="2">
        <v>279</v>
      </c>
      <c r="E20" s="2">
        <v>209</v>
      </c>
      <c r="F20" s="2">
        <v>251</v>
      </c>
      <c r="G20" s="2">
        <v>279</v>
      </c>
      <c r="H20" s="2">
        <v>279</v>
      </c>
      <c r="I20" s="2">
        <v>223</v>
      </c>
      <c r="J20" s="2">
        <v>209</v>
      </c>
      <c r="K20" s="2">
        <v>279</v>
      </c>
      <c r="L20" s="2">
        <v>279</v>
      </c>
      <c r="M20" s="2">
        <v>69</v>
      </c>
      <c r="N20" s="2">
        <f t="shared" si="0"/>
        <v>2914</v>
      </c>
      <c r="O20" s="18" t="s">
        <v>156</v>
      </c>
      <c r="P20" s="21" t="s">
        <v>150</v>
      </c>
    </row>
    <row r="21" spans="1:16" ht="25.5">
      <c r="A21" s="6" t="s">
        <v>33</v>
      </c>
      <c r="B21" s="2">
        <v>140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0"/>
        <v>140</v>
      </c>
      <c r="O21" s="18" t="s">
        <v>156</v>
      </c>
      <c r="P21" s="21" t="s">
        <v>150</v>
      </c>
    </row>
    <row r="22" spans="1:16" ht="25.5">
      <c r="A22" s="6" t="s">
        <v>34</v>
      </c>
      <c r="B22" s="2">
        <v>413</v>
      </c>
      <c r="C22" s="2">
        <v>413</v>
      </c>
      <c r="D22" s="2">
        <v>413</v>
      </c>
      <c r="E22" s="2">
        <v>413</v>
      </c>
      <c r="F22" s="2">
        <v>395</v>
      </c>
      <c r="G22" s="2">
        <v>405</v>
      </c>
      <c r="H22" s="2">
        <v>403</v>
      </c>
      <c r="I22" s="2">
        <v>383</v>
      </c>
      <c r="J22" s="2">
        <v>403</v>
      </c>
      <c r="K22" s="2">
        <v>279</v>
      </c>
      <c r="L22" s="2">
        <v>279</v>
      </c>
      <c r="M22" s="2">
        <v>279</v>
      </c>
      <c r="N22" s="2">
        <f t="shared" si="0"/>
        <v>4478</v>
      </c>
      <c r="O22" s="18" t="s">
        <v>156</v>
      </c>
      <c r="P22" s="21" t="s">
        <v>150</v>
      </c>
    </row>
    <row r="23" spans="1:16" ht="25.5">
      <c r="A23" s="6" t="s">
        <v>35</v>
      </c>
      <c r="B23" s="2">
        <v>279</v>
      </c>
      <c r="C23" s="2">
        <v>279</v>
      </c>
      <c r="D23" s="2">
        <v>279</v>
      </c>
      <c r="E23" s="2">
        <v>279</v>
      </c>
      <c r="F23" s="2">
        <v>279</v>
      </c>
      <c r="G23" s="2">
        <v>279</v>
      </c>
      <c r="H23" s="2">
        <v>279</v>
      </c>
      <c r="I23" s="2">
        <v>209</v>
      </c>
      <c r="J23" s="2">
        <v>279</v>
      </c>
      <c r="K23" s="2">
        <v>279</v>
      </c>
      <c r="L23" s="2">
        <v>279</v>
      </c>
      <c r="M23" s="2">
        <v>279</v>
      </c>
      <c r="N23" s="2">
        <f t="shared" si="0"/>
        <v>3278</v>
      </c>
      <c r="O23" s="18" t="s">
        <v>156</v>
      </c>
      <c r="P23" s="21" t="s">
        <v>150</v>
      </c>
    </row>
    <row r="24" spans="1:16" ht="25.5">
      <c r="A24" s="6" t="s">
        <v>36</v>
      </c>
      <c r="B24" s="2">
        <f>279</f>
        <v>279</v>
      </c>
      <c r="C24" s="2">
        <v>0</v>
      </c>
      <c r="D24" s="2">
        <v>125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0"/>
        <v>404</v>
      </c>
      <c r="O24" s="18" t="s">
        <v>156</v>
      </c>
      <c r="P24" s="20" t="s">
        <v>151</v>
      </c>
    </row>
    <row r="25" spans="1:16" ht="25.5">
      <c r="A25" s="6" t="s">
        <v>37</v>
      </c>
      <c r="B25" s="2">
        <v>393</v>
      </c>
      <c r="C25" s="2">
        <v>365</v>
      </c>
      <c r="D25" s="2">
        <v>373</v>
      </c>
      <c r="E25" s="2">
        <v>393</v>
      </c>
      <c r="F25" s="2">
        <v>393</v>
      </c>
      <c r="G25" s="2">
        <v>413</v>
      </c>
      <c r="H25" s="2">
        <v>273</v>
      </c>
      <c r="I25" s="2">
        <v>333</v>
      </c>
      <c r="J25" s="2">
        <v>413</v>
      </c>
      <c r="K25" s="2">
        <v>413</v>
      </c>
      <c r="L25" s="2">
        <v>413</v>
      </c>
      <c r="M25" s="2">
        <v>393</v>
      </c>
      <c r="N25" s="2">
        <f t="shared" si="0"/>
        <v>4568</v>
      </c>
      <c r="O25" s="18" t="s">
        <v>156</v>
      </c>
      <c r="P25" s="20" t="s">
        <v>151</v>
      </c>
    </row>
    <row r="26" spans="1:16" ht="25.5">
      <c r="A26" s="6" t="s">
        <v>38</v>
      </c>
      <c r="B26" s="2">
        <v>413</v>
      </c>
      <c r="C26" s="2">
        <v>413</v>
      </c>
      <c r="D26" s="2">
        <v>413</v>
      </c>
      <c r="E26" s="2">
        <v>409</v>
      </c>
      <c r="F26" s="2">
        <v>413</v>
      </c>
      <c r="G26" s="2">
        <v>413</v>
      </c>
      <c r="H26" s="2">
        <v>413</v>
      </c>
      <c r="I26" s="2">
        <v>413</v>
      </c>
      <c r="J26" s="2">
        <v>413</v>
      </c>
      <c r="K26" s="2">
        <v>413</v>
      </c>
      <c r="L26" s="2">
        <v>397</v>
      </c>
      <c r="M26" s="2">
        <v>413</v>
      </c>
      <c r="N26" s="2">
        <f t="shared" si="0"/>
        <v>4936</v>
      </c>
      <c r="O26" s="18" t="s">
        <v>156</v>
      </c>
      <c r="P26" s="20" t="s">
        <v>151</v>
      </c>
    </row>
    <row r="27" spans="1:16" ht="25.5">
      <c r="A27" s="6" t="s">
        <v>39</v>
      </c>
      <c r="B27" s="2">
        <v>351</v>
      </c>
      <c r="C27" s="2">
        <v>365</v>
      </c>
      <c r="D27" s="2">
        <v>375</v>
      </c>
      <c r="E27" s="2">
        <v>407</v>
      </c>
      <c r="F27" s="2">
        <v>385</v>
      </c>
      <c r="G27" s="2">
        <v>407</v>
      </c>
      <c r="H27" s="2">
        <v>405</v>
      </c>
      <c r="I27" s="2">
        <v>373</v>
      </c>
      <c r="J27" s="2">
        <v>387</v>
      </c>
      <c r="K27" s="2">
        <v>397</v>
      </c>
      <c r="L27" s="2">
        <v>385</v>
      </c>
      <c r="M27" s="2">
        <v>343</v>
      </c>
      <c r="N27" s="2">
        <f t="shared" si="0"/>
        <v>4580</v>
      </c>
      <c r="O27" s="18" t="s">
        <v>156</v>
      </c>
      <c r="P27" s="20" t="s">
        <v>151</v>
      </c>
    </row>
    <row r="28" spans="1:16" ht="25.5">
      <c r="A28" s="6" t="s">
        <v>40</v>
      </c>
      <c r="B28" s="2">
        <v>381</v>
      </c>
      <c r="C28" s="2">
        <v>353</v>
      </c>
      <c r="D28" s="2">
        <v>353</v>
      </c>
      <c r="E28" s="2">
        <v>413</v>
      </c>
      <c r="F28" s="2">
        <v>393</v>
      </c>
      <c r="G28" s="2">
        <v>401</v>
      </c>
      <c r="H28" s="2">
        <v>369</v>
      </c>
      <c r="I28" s="2">
        <v>329</v>
      </c>
      <c r="J28" s="2">
        <v>413</v>
      </c>
      <c r="K28" s="2">
        <v>393</v>
      </c>
      <c r="L28" s="2">
        <v>413</v>
      </c>
      <c r="M28" s="2">
        <v>381</v>
      </c>
      <c r="N28" s="2">
        <f t="shared" si="0"/>
        <v>4592</v>
      </c>
      <c r="O28" s="18" t="s">
        <v>156</v>
      </c>
      <c r="P28" s="20" t="s">
        <v>151</v>
      </c>
    </row>
    <row r="29" spans="1:16" ht="25.5">
      <c r="A29" s="6" t="s">
        <v>41</v>
      </c>
      <c r="B29" s="2">
        <v>413</v>
      </c>
      <c r="C29" s="8">
        <v>413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0"/>
        <v>826</v>
      </c>
      <c r="O29" s="18" t="s">
        <v>156</v>
      </c>
      <c r="P29" s="20" t="s">
        <v>151</v>
      </c>
    </row>
    <row r="30" spans="1:16" ht="25.5">
      <c r="A30" s="6" t="s">
        <v>42</v>
      </c>
      <c r="B30" s="2">
        <v>140</v>
      </c>
      <c r="C30" s="2">
        <v>136.5</v>
      </c>
      <c r="D30" s="2">
        <v>115.5</v>
      </c>
      <c r="E30" s="2">
        <v>136.5</v>
      </c>
      <c r="F30" s="2">
        <v>133</v>
      </c>
      <c r="G30" s="2">
        <v>129.5</v>
      </c>
      <c r="H30" s="2">
        <v>105</v>
      </c>
      <c r="I30" s="2">
        <v>136.5</v>
      </c>
      <c r="J30" s="2">
        <v>136.5</v>
      </c>
      <c r="K30" s="2">
        <v>136.5</v>
      </c>
      <c r="L30" s="2">
        <v>119</v>
      </c>
      <c r="M30" s="2">
        <v>122.5</v>
      </c>
      <c r="N30" s="2">
        <f t="shared" si="0"/>
        <v>1547</v>
      </c>
      <c r="O30" s="18" t="s">
        <v>156</v>
      </c>
      <c r="P30" s="20" t="s">
        <v>151</v>
      </c>
    </row>
    <row r="31" spans="1:16" ht="25.5">
      <c r="A31" s="6" t="s">
        <v>43</v>
      </c>
      <c r="B31" s="2">
        <v>413</v>
      </c>
      <c r="C31" s="2">
        <v>413</v>
      </c>
      <c r="D31" s="2">
        <v>413</v>
      </c>
      <c r="E31" s="2">
        <v>413</v>
      </c>
      <c r="F31" s="2">
        <v>413</v>
      </c>
      <c r="G31" s="2">
        <v>413</v>
      </c>
      <c r="H31" s="2">
        <v>413</v>
      </c>
      <c r="I31" s="2">
        <v>413</v>
      </c>
      <c r="J31" s="2">
        <v>413</v>
      </c>
      <c r="K31" s="2">
        <v>413</v>
      </c>
      <c r="L31" s="2">
        <v>393</v>
      </c>
      <c r="M31" s="2">
        <v>413</v>
      </c>
      <c r="N31" s="2">
        <f t="shared" si="0"/>
        <v>4936</v>
      </c>
      <c r="O31" s="18" t="s">
        <v>156</v>
      </c>
      <c r="P31" s="20" t="s">
        <v>151</v>
      </c>
    </row>
    <row r="32" spans="1:16" ht="25.5">
      <c r="A32" s="6" t="s">
        <v>44</v>
      </c>
      <c r="B32" s="2">
        <v>353</v>
      </c>
      <c r="C32" s="2">
        <v>413</v>
      </c>
      <c r="D32" s="2">
        <v>413</v>
      </c>
      <c r="E32" s="2">
        <v>413</v>
      </c>
      <c r="F32" s="2">
        <v>409</v>
      </c>
      <c r="G32" s="2">
        <v>293</v>
      </c>
      <c r="H32" s="2">
        <v>413</v>
      </c>
      <c r="I32" s="2">
        <v>133</v>
      </c>
      <c r="J32" s="2">
        <v>413</v>
      </c>
      <c r="K32" s="2">
        <v>413</v>
      </c>
      <c r="L32" s="2">
        <v>413</v>
      </c>
      <c r="M32" s="2">
        <v>413</v>
      </c>
      <c r="N32" s="2">
        <f t="shared" si="0"/>
        <v>4492</v>
      </c>
      <c r="O32" s="18" t="s">
        <v>156</v>
      </c>
      <c r="P32" s="20" t="s">
        <v>151</v>
      </c>
    </row>
    <row r="33" spans="1:16" ht="25.5">
      <c r="A33" s="6" t="s">
        <v>45</v>
      </c>
      <c r="B33" s="2">
        <v>333</v>
      </c>
      <c r="C33" s="2">
        <v>325</v>
      </c>
      <c r="D33" s="2">
        <v>413</v>
      </c>
      <c r="E33" s="2">
        <v>389</v>
      </c>
      <c r="F33" s="2">
        <v>313</v>
      </c>
      <c r="G33" s="2">
        <v>289</v>
      </c>
      <c r="H33" s="2">
        <v>311</v>
      </c>
      <c r="I33" s="2">
        <v>327</v>
      </c>
      <c r="J33" s="2">
        <v>369</v>
      </c>
      <c r="K33" s="2">
        <v>381</v>
      </c>
      <c r="L33" s="2">
        <v>281</v>
      </c>
      <c r="M33" s="2">
        <v>0</v>
      </c>
      <c r="N33" s="2">
        <f aca="true" t="shared" si="1" ref="N33:N58">SUM(B33:M33)</f>
        <v>3731</v>
      </c>
      <c r="O33" s="18" t="s">
        <v>156</v>
      </c>
      <c r="P33" s="20" t="s">
        <v>151</v>
      </c>
    </row>
    <row r="34" spans="1:16" ht="25.5">
      <c r="A34" s="6" t="s">
        <v>46</v>
      </c>
      <c r="B34" s="2">
        <v>393</v>
      </c>
      <c r="C34" s="2">
        <v>413</v>
      </c>
      <c r="D34" s="2">
        <v>393</v>
      </c>
      <c r="E34" s="2">
        <v>411</v>
      </c>
      <c r="F34" s="2">
        <v>393</v>
      </c>
      <c r="G34" s="2">
        <v>413</v>
      </c>
      <c r="H34" s="2">
        <v>413</v>
      </c>
      <c r="I34" s="2">
        <v>413</v>
      </c>
      <c r="J34" s="2">
        <v>411</v>
      </c>
      <c r="K34" s="2">
        <v>413</v>
      </c>
      <c r="L34" s="2">
        <v>413</v>
      </c>
      <c r="M34" s="2">
        <v>405</v>
      </c>
      <c r="N34" s="2">
        <f t="shared" si="1"/>
        <v>4884</v>
      </c>
      <c r="O34" s="18" t="s">
        <v>156</v>
      </c>
      <c r="P34" s="20" t="s">
        <v>151</v>
      </c>
    </row>
    <row r="35" spans="1:16" ht="25.5">
      <c r="A35" s="6" t="s">
        <v>47</v>
      </c>
      <c r="B35" s="2">
        <v>275.5</v>
      </c>
      <c r="C35" s="2">
        <v>279</v>
      </c>
      <c r="D35" s="2">
        <v>153</v>
      </c>
      <c r="E35" s="2">
        <v>279</v>
      </c>
      <c r="F35" s="2">
        <v>167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1"/>
        <v>1153.5</v>
      </c>
      <c r="O35" s="18" t="s">
        <v>156</v>
      </c>
      <c r="P35" s="20" t="s">
        <v>151</v>
      </c>
    </row>
    <row r="36" spans="1:16" ht="25.5">
      <c r="A36" s="6" t="s">
        <v>48</v>
      </c>
      <c r="B36" s="2">
        <v>237</v>
      </c>
      <c r="C36" s="2">
        <v>279</v>
      </c>
      <c r="D36" s="2">
        <v>279</v>
      </c>
      <c r="E36" s="2">
        <v>279</v>
      </c>
      <c r="F36" s="2">
        <v>265</v>
      </c>
      <c r="G36" s="2">
        <v>97</v>
      </c>
      <c r="H36" s="2">
        <v>0</v>
      </c>
      <c r="I36" s="2">
        <v>279</v>
      </c>
      <c r="J36" s="2">
        <v>279</v>
      </c>
      <c r="K36" s="2">
        <v>209</v>
      </c>
      <c r="L36" s="2">
        <v>279</v>
      </c>
      <c r="M36" s="2">
        <v>279</v>
      </c>
      <c r="N36" s="2">
        <f t="shared" si="1"/>
        <v>2761</v>
      </c>
      <c r="O36" s="18" t="s">
        <v>156</v>
      </c>
      <c r="P36" s="20" t="s">
        <v>151</v>
      </c>
    </row>
    <row r="37" spans="1:16" ht="25.5">
      <c r="A37" s="6" t="s">
        <v>49</v>
      </c>
      <c r="B37" s="2">
        <v>413</v>
      </c>
      <c r="C37" s="2">
        <v>413</v>
      </c>
      <c r="D37" s="2">
        <v>413</v>
      </c>
      <c r="E37" s="2">
        <v>413</v>
      </c>
      <c r="F37" s="2">
        <v>413</v>
      </c>
      <c r="G37" s="2">
        <v>413</v>
      </c>
      <c r="H37" s="2">
        <v>413</v>
      </c>
      <c r="I37" s="2">
        <v>313</v>
      </c>
      <c r="J37" s="2">
        <v>413</v>
      </c>
      <c r="K37" s="2">
        <v>413</v>
      </c>
      <c r="L37" s="2">
        <v>413</v>
      </c>
      <c r="M37" s="2">
        <v>413</v>
      </c>
      <c r="N37" s="2">
        <f t="shared" si="1"/>
        <v>4856</v>
      </c>
      <c r="O37" s="18" t="s">
        <v>156</v>
      </c>
      <c r="P37" s="20" t="s">
        <v>151</v>
      </c>
    </row>
    <row r="38" spans="1:16" ht="25.5">
      <c r="A38" s="6" t="s">
        <v>50</v>
      </c>
      <c r="B38" s="2">
        <v>279</v>
      </c>
      <c r="C38" s="2">
        <v>279</v>
      </c>
      <c r="D38" s="2">
        <v>279</v>
      </c>
      <c r="E38" s="2">
        <v>279</v>
      </c>
      <c r="F38" s="2">
        <v>279</v>
      </c>
      <c r="G38" s="2">
        <v>279</v>
      </c>
      <c r="H38" s="2">
        <v>279</v>
      </c>
      <c r="I38" s="2">
        <v>279</v>
      </c>
      <c r="J38" s="2">
        <v>279</v>
      </c>
      <c r="K38" s="2">
        <v>279</v>
      </c>
      <c r="L38" s="2">
        <v>279</v>
      </c>
      <c r="M38" s="2">
        <v>279</v>
      </c>
      <c r="N38" s="2">
        <f t="shared" si="1"/>
        <v>3348</v>
      </c>
      <c r="O38" s="18" t="s">
        <v>156</v>
      </c>
      <c r="P38" s="20" t="s">
        <v>151</v>
      </c>
    </row>
    <row r="39" spans="1:16" ht="25.5">
      <c r="A39" s="6" t="s">
        <v>51</v>
      </c>
      <c r="B39" s="2">
        <v>279</v>
      </c>
      <c r="C39" s="2">
        <v>279</v>
      </c>
      <c r="D39" s="2">
        <v>279</v>
      </c>
      <c r="E39" s="2">
        <v>279</v>
      </c>
      <c r="F39" s="2">
        <v>279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/>
      <c r="N39" s="2">
        <f t="shared" si="1"/>
        <v>1395</v>
      </c>
      <c r="O39" s="18" t="s">
        <v>156</v>
      </c>
      <c r="P39" s="20" t="s">
        <v>152</v>
      </c>
    </row>
    <row r="40" spans="1:16" ht="25.5">
      <c r="A40" s="6" t="s">
        <v>52</v>
      </c>
      <c r="B40" s="2">
        <v>93.5</v>
      </c>
      <c r="C40" s="2">
        <v>251</v>
      </c>
      <c r="D40" s="2">
        <v>279</v>
      </c>
      <c r="E40" s="2">
        <v>275.5</v>
      </c>
      <c r="F40" s="2">
        <v>277.25</v>
      </c>
      <c r="G40" s="2">
        <v>279</v>
      </c>
      <c r="H40" s="2">
        <v>237</v>
      </c>
      <c r="I40" s="2">
        <v>279</v>
      </c>
      <c r="J40" s="2">
        <v>247.5</v>
      </c>
      <c r="K40" s="2">
        <v>251</v>
      </c>
      <c r="L40" s="2">
        <v>250</v>
      </c>
      <c r="M40" s="2">
        <v>251</v>
      </c>
      <c r="N40" s="2">
        <f t="shared" si="1"/>
        <v>2970.75</v>
      </c>
      <c r="O40" s="18" t="s">
        <v>156</v>
      </c>
      <c r="P40" s="20" t="s">
        <v>151</v>
      </c>
    </row>
    <row r="41" spans="1:16" ht="25.5">
      <c r="A41" s="6" t="s">
        <v>53</v>
      </c>
      <c r="B41" s="2">
        <v>195</v>
      </c>
      <c r="C41" s="2">
        <v>251</v>
      </c>
      <c r="D41" s="2">
        <v>237</v>
      </c>
      <c r="E41" s="2">
        <v>146</v>
      </c>
      <c r="F41" s="2">
        <v>244</v>
      </c>
      <c r="G41" s="2">
        <v>198.5</v>
      </c>
      <c r="H41" s="2">
        <v>0</v>
      </c>
      <c r="I41" s="2">
        <v>104</v>
      </c>
      <c r="J41" s="2">
        <v>247.5</v>
      </c>
      <c r="K41" s="2">
        <v>230</v>
      </c>
      <c r="L41" s="2">
        <v>251</v>
      </c>
      <c r="M41" s="2">
        <v>240.5</v>
      </c>
      <c r="N41" s="2">
        <f t="shared" si="1"/>
        <v>2344.5</v>
      </c>
      <c r="O41" s="18" t="s">
        <v>156</v>
      </c>
      <c r="P41" s="20" t="s">
        <v>151</v>
      </c>
    </row>
    <row r="42" spans="1:16" ht="25.5">
      <c r="A42" s="6" t="s">
        <v>54</v>
      </c>
      <c r="B42" s="2">
        <v>167</v>
      </c>
      <c r="C42" s="2">
        <v>240.5</v>
      </c>
      <c r="D42" s="2">
        <v>244</v>
      </c>
      <c r="E42" s="2">
        <v>252.75</v>
      </c>
      <c r="F42" s="2">
        <v>249.25</v>
      </c>
      <c r="G42" s="2">
        <v>200.25</v>
      </c>
      <c r="H42" s="2">
        <v>220</v>
      </c>
      <c r="I42" s="2">
        <v>220</v>
      </c>
      <c r="J42" s="2">
        <v>220</v>
      </c>
      <c r="K42" s="2">
        <v>220</v>
      </c>
      <c r="L42" s="2">
        <v>220</v>
      </c>
      <c r="M42" s="2">
        <v>220</v>
      </c>
      <c r="N42" s="2">
        <f t="shared" si="1"/>
        <v>2673.75</v>
      </c>
      <c r="O42" s="18" t="s">
        <v>156</v>
      </c>
      <c r="P42" s="20" t="s">
        <v>151</v>
      </c>
    </row>
    <row r="43" spans="1:16" ht="25.5">
      <c r="A43" s="6" t="s">
        <v>55</v>
      </c>
      <c r="B43" s="2">
        <v>409</v>
      </c>
      <c r="C43" s="2">
        <v>413</v>
      </c>
      <c r="D43" s="2">
        <v>413</v>
      </c>
      <c r="E43" s="2">
        <v>413</v>
      </c>
      <c r="F43" s="2">
        <v>371</v>
      </c>
      <c r="G43" s="2">
        <v>413</v>
      </c>
      <c r="H43" s="2">
        <v>355</v>
      </c>
      <c r="I43" s="2">
        <v>413</v>
      </c>
      <c r="J43" s="2">
        <v>393</v>
      </c>
      <c r="K43" s="2">
        <v>335</v>
      </c>
      <c r="L43" s="2">
        <v>413</v>
      </c>
      <c r="M43" s="2">
        <v>381</v>
      </c>
      <c r="N43" s="2">
        <f t="shared" si="1"/>
        <v>4722</v>
      </c>
      <c r="O43" s="18" t="s">
        <v>156</v>
      </c>
      <c r="P43" s="20" t="s">
        <v>151</v>
      </c>
    </row>
    <row r="44" spans="1:16" ht="25.5">
      <c r="A44" s="6" t="s">
        <v>56</v>
      </c>
      <c r="B44" s="2">
        <v>184</v>
      </c>
      <c r="C44" s="2">
        <v>147</v>
      </c>
      <c r="D44" s="2">
        <v>202</v>
      </c>
      <c r="E44" s="2">
        <v>166</v>
      </c>
      <c r="F44" s="2">
        <v>213</v>
      </c>
      <c r="G44" s="2">
        <v>174</v>
      </c>
      <c r="H44" s="2">
        <v>156</v>
      </c>
      <c r="I44" s="2">
        <v>0</v>
      </c>
      <c r="J44" s="2">
        <v>0</v>
      </c>
      <c r="K44" s="2">
        <v>116.38</v>
      </c>
      <c r="L44" s="2">
        <v>140</v>
      </c>
      <c r="M44" s="2">
        <v>112</v>
      </c>
      <c r="N44" s="2">
        <f t="shared" si="1"/>
        <v>1610.38</v>
      </c>
      <c r="O44" s="18" t="s">
        <v>156</v>
      </c>
      <c r="P44" s="20" t="s">
        <v>151</v>
      </c>
    </row>
    <row r="45" spans="1:16" ht="25.5">
      <c r="A45" s="6" t="s">
        <v>57</v>
      </c>
      <c r="B45" s="2">
        <v>393</v>
      </c>
      <c r="C45" s="2">
        <v>413</v>
      </c>
      <c r="D45" s="2">
        <v>413</v>
      </c>
      <c r="E45" s="2">
        <v>393</v>
      </c>
      <c r="F45" s="2">
        <v>413</v>
      </c>
      <c r="G45" s="2">
        <v>413</v>
      </c>
      <c r="H45" s="2">
        <v>393</v>
      </c>
      <c r="I45" s="2">
        <v>153</v>
      </c>
      <c r="J45" s="2">
        <v>353</v>
      </c>
      <c r="K45" s="2">
        <v>393</v>
      </c>
      <c r="L45" s="2">
        <v>413</v>
      </c>
      <c r="M45" s="2">
        <v>413</v>
      </c>
      <c r="N45" s="2">
        <f t="shared" si="1"/>
        <v>4556</v>
      </c>
      <c r="O45" s="18" t="s">
        <v>156</v>
      </c>
      <c r="P45" s="20" t="s">
        <v>151</v>
      </c>
    </row>
    <row r="46" spans="1:16" ht="25.5">
      <c r="A46" s="6" t="s">
        <v>58</v>
      </c>
      <c r="B46" s="2">
        <v>265</v>
      </c>
      <c r="C46" s="2">
        <v>0</v>
      </c>
      <c r="D46" s="2">
        <v>185</v>
      </c>
      <c r="E46" s="2">
        <v>377</v>
      </c>
      <c r="F46" s="2">
        <v>361</v>
      </c>
      <c r="G46" s="2">
        <v>341</v>
      </c>
      <c r="H46" s="2">
        <v>268.5</v>
      </c>
      <c r="I46" s="2">
        <v>209</v>
      </c>
      <c r="J46" s="2">
        <v>251</v>
      </c>
      <c r="K46" s="2">
        <v>251</v>
      </c>
      <c r="L46" s="2">
        <v>237</v>
      </c>
      <c r="M46" s="2">
        <v>181</v>
      </c>
      <c r="N46" s="2">
        <f t="shared" si="1"/>
        <v>2926.5</v>
      </c>
      <c r="O46" s="18" t="s">
        <v>156</v>
      </c>
      <c r="P46" s="20" t="s">
        <v>151</v>
      </c>
    </row>
    <row r="47" spans="1:16" ht="25.5">
      <c r="A47" s="6" t="s">
        <v>59</v>
      </c>
      <c r="B47" s="2">
        <v>279</v>
      </c>
      <c r="C47" s="2">
        <v>279</v>
      </c>
      <c r="D47" s="2">
        <v>279</v>
      </c>
      <c r="E47" s="2">
        <v>279</v>
      </c>
      <c r="F47" s="2">
        <v>279</v>
      </c>
      <c r="G47" s="2">
        <v>279</v>
      </c>
      <c r="H47" s="2">
        <v>220</v>
      </c>
      <c r="I47" s="2">
        <v>220</v>
      </c>
      <c r="J47" s="2">
        <v>220</v>
      </c>
      <c r="K47" s="2">
        <v>220</v>
      </c>
      <c r="L47" s="2">
        <v>220</v>
      </c>
      <c r="M47" s="2">
        <v>210</v>
      </c>
      <c r="N47" s="2">
        <f>SUM(B47:M47)</f>
        <v>2984</v>
      </c>
      <c r="O47" s="18" t="s">
        <v>156</v>
      </c>
      <c r="P47" s="20" t="s">
        <v>152</v>
      </c>
    </row>
    <row r="48" spans="1:16" ht="25.5">
      <c r="A48" s="6" t="s">
        <v>60</v>
      </c>
      <c r="B48" s="2">
        <v>204</v>
      </c>
      <c r="C48" s="2">
        <v>220</v>
      </c>
      <c r="D48" s="2">
        <v>208</v>
      </c>
      <c r="E48" s="2">
        <v>220</v>
      </c>
      <c r="F48" s="2">
        <v>220</v>
      </c>
      <c r="G48" s="2">
        <v>220</v>
      </c>
      <c r="H48" s="2">
        <v>198</v>
      </c>
      <c r="I48" s="2">
        <v>202</v>
      </c>
      <c r="J48" s="2">
        <v>210</v>
      </c>
      <c r="K48" s="2">
        <v>134.75</v>
      </c>
      <c r="L48" s="2">
        <v>140</v>
      </c>
      <c r="M48" s="2">
        <v>133.2</v>
      </c>
      <c r="N48" s="2">
        <f t="shared" si="1"/>
        <v>2309.95</v>
      </c>
      <c r="O48" s="18" t="s">
        <v>156</v>
      </c>
      <c r="P48" s="20" t="s">
        <v>152</v>
      </c>
    </row>
    <row r="49" spans="1:16" ht="25.5">
      <c r="A49" s="6" t="s">
        <v>61</v>
      </c>
      <c r="B49" s="2">
        <v>208</v>
      </c>
      <c r="C49" s="2">
        <v>204</v>
      </c>
      <c r="D49" s="2">
        <v>196</v>
      </c>
      <c r="E49" s="2">
        <v>204</v>
      </c>
      <c r="F49" s="2">
        <v>200</v>
      </c>
      <c r="G49" s="2">
        <v>208</v>
      </c>
      <c r="H49" s="2">
        <v>178</v>
      </c>
      <c r="I49" s="2">
        <v>190</v>
      </c>
      <c r="J49" s="2">
        <v>201</v>
      </c>
      <c r="K49" s="2">
        <v>133</v>
      </c>
      <c r="L49" s="2">
        <v>136.6</v>
      </c>
      <c r="M49" s="2">
        <v>129.5</v>
      </c>
      <c r="N49" s="2">
        <f t="shared" si="1"/>
        <v>2188.1</v>
      </c>
      <c r="O49" s="18" t="s">
        <v>156</v>
      </c>
      <c r="P49" s="20" t="s">
        <v>152</v>
      </c>
    </row>
    <row r="50" spans="1:16" ht="25.5">
      <c r="A50" s="6" t="s">
        <v>62</v>
      </c>
      <c r="B50" s="2">
        <v>160</v>
      </c>
      <c r="C50" s="2">
        <v>149</v>
      </c>
      <c r="D50" s="2">
        <v>232</v>
      </c>
      <c r="E50" s="2">
        <v>210</v>
      </c>
      <c r="F50" s="2">
        <v>220</v>
      </c>
      <c r="G50" s="2">
        <v>220</v>
      </c>
      <c r="H50" s="2">
        <v>192</v>
      </c>
      <c r="I50" s="2">
        <v>204</v>
      </c>
      <c r="J50" s="2">
        <v>158</v>
      </c>
      <c r="K50" s="2">
        <v>140</v>
      </c>
      <c r="L50" s="2">
        <v>120.75</v>
      </c>
      <c r="M50" s="2">
        <v>129.5</v>
      </c>
      <c r="N50" s="2">
        <f t="shared" si="1"/>
        <v>2135.25</v>
      </c>
      <c r="O50" s="18" t="s">
        <v>156</v>
      </c>
      <c r="P50" s="20" t="s">
        <v>152</v>
      </c>
    </row>
    <row r="51" spans="1:16" ht="25.5">
      <c r="A51" s="6" t="s">
        <v>63</v>
      </c>
      <c r="B51" s="2">
        <v>140</v>
      </c>
      <c r="C51" s="2">
        <v>140</v>
      </c>
      <c r="D51" s="2">
        <v>140</v>
      </c>
      <c r="E51" s="2">
        <v>140</v>
      </c>
      <c r="F51" s="2">
        <v>140</v>
      </c>
      <c r="G51" s="2">
        <v>140</v>
      </c>
      <c r="H51" s="2">
        <v>140</v>
      </c>
      <c r="I51" s="2">
        <v>140</v>
      </c>
      <c r="J51" s="2">
        <v>140</v>
      </c>
      <c r="K51" s="2">
        <v>140</v>
      </c>
      <c r="L51" s="2">
        <v>140</v>
      </c>
      <c r="M51" s="2">
        <v>0</v>
      </c>
      <c r="N51" s="2">
        <f t="shared" si="1"/>
        <v>1540</v>
      </c>
      <c r="O51" s="18" t="s">
        <v>156</v>
      </c>
      <c r="P51" s="20" t="s">
        <v>152</v>
      </c>
    </row>
    <row r="52" spans="1:16" ht="25.5">
      <c r="A52" s="6" t="s">
        <v>64</v>
      </c>
      <c r="B52" s="2">
        <v>220</v>
      </c>
      <c r="C52" s="2">
        <v>220</v>
      </c>
      <c r="D52" s="2">
        <v>205</v>
      </c>
      <c r="E52" s="2">
        <v>220</v>
      </c>
      <c r="F52" s="2">
        <v>220</v>
      </c>
      <c r="G52" s="2">
        <v>220</v>
      </c>
      <c r="H52" s="2">
        <v>202</v>
      </c>
      <c r="I52" s="2">
        <v>214</v>
      </c>
      <c r="J52" s="2">
        <v>0</v>
      </c>
      <c r="K52" s="2">
        <v>113.75</v>
      </c>
      <c r="L52" s="2">
        <v>124.25</v>
      </c>
      <c r="M52" s="2">
        <v>138.3</v>
      </c>
      <c r="N52" s="2">
        <f t="shared" si="1"/>
        <v>2097.3</v>
      </c>
      <c r="O52" s="18" t="s">
        <v>156</v>
      </c>
      <c r="P52" s="20" t="s">
        <v>152</v>
      </c>
    </row>
    <row r="53" spans="1:16" ht="25.5">
      <c r="A53" s="6" t="s">
        <v>65</v>
      </c>
      <c r="B53" s="2">
        <v>122.5</v>
      </c>
      <c r="C53" s="2">
        <v>112</v>
      </c>
      <c r="D53" s="2">
        <v>129</v>
      </c>
      <c r="E53" s="2">
        <v>133</v>
      </c>
      <c r="F53" s="2">
        <v>122.5</v>
      </c>
      <c r="G53" s="2">
        <v>133</v>
      </c>
      <c r="H53" s="2">
        <v>136.5</v>
      </c>
      <c r="I53" s="2">
        <v>136.5</v>
      </c>
      <c r="J53" s="2">
        <v>136.5</v>
      </c>
      <c r="K53" s="2">
        <v>134.75</v>
      </c>
      <c r="L53" s="2">
        <v>127</v>
      </c>
      <c r="M53" s="2">
        <v>126.6</v>
      </c>
      <c r="N53" s="2">
        <f t="shared" si="1"/>
        <v>1549.85</v>
      </c>
      <c r="O53" s="18" t="s">
        <v>156</v>
      </c>
      <c r="P53" s="20" t="s">
        <v>152</v>
      </c>
    </row>
    <row r="54" spans="1:16" ht="25.5">
      <c r="A54" s="6" t="s">
        <v>66</v>
      </c>
      <c r="B54" s="2">
        <v>140</v>
      </c>
      <c r="C54" s="2">
        <v>140</v>
      </c>
      <c r="D54" s="2">
        <v>140</v>
      </c>
      <c r="E54" s="2">
        <v>140</v>
      </c>
      <c r="F54" s="2">
        <v>140</v>
      </c>
      <c r="G54" s="2">
        <v>140</v>
      </c>
      <c r="H54" s="2">
        <v>140</v>
      </c>
      <c r="I54" s="2">
        <v>136</v>
      </c>
      <c r="J54" s="2">
        <v>140</v>
      </c>
      <c r="K54" s="2">
        <v>140</v>
      </c>
      <c r="L54" s="2">
        <v>140</v>
      </c>
      <c r="M54" s="2">
        <v>140</v>
      </c>
      <c r="N54" s="2">
        <f t="shared" si="1"/>
        <v>1676</v>
      </c>
      <c r="O54" s="18" t="s">
        <v>156</v>
      </c>
      <c r="P54" s="20" t="s">
        <v>152</v>
      </c>
    </row>
    <row r="55" spans="1:16" ht="25.5">
      <c r="A55" s="6" t="s">
        <v>67</v>
      </c>
      <c r="B55" s="2">
        <v>140</v>
      </c>
      <c r="C55" s="2">
        <v>133</v>
      </c>
      <c r="D55" s="2">
        <v>140</v>
      </c>
      <c r="E55" s="2">
        <v>129.5</v>
      </c>
      <c r="F55" s="2">
        <v>133</v>
      </c>
      <c r="G55" s="2">
        <v>140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f t="shared" si="1"/>
        <v>815.5</v>
      </c>
      <c r="O55" s="18" t="s">
        <v>156</v>
      </c>
      <c r="P55" s="20" t="s">
        <v>152</v>
      </c>
    </row>
    <row r="56" spans="1:16" ht="25.5">
      <c r="A56" s="6" t="s">
        <v>68</v>
      </c>
      <c r="B56" s="2">
        <v>198</v>
      </c>
      <c r="C56" s="2">
        <v>152</v>
      </c>
      <c r="D56" s="2">
        <v>188</v>
      </c>
      <c r="E56" s="2">
        <v>153</v>
      </c>
      <c r="F56" s="2">
        <v>202</v>
      </c>
      <c r="G56" s="2">
        <v>186</v>
      </c>
      <c r="H56" s="2">
        <v>171</v>
      </c>
      <c r="I56" s="2">
        <v>132</v>
      </c>
      <c r="J56" s="2">
        <v>0</v>
      </c>
      <c r="K56" s="2">
        <v>31.5</v>
      </c>
      <c r="L56" s="2">
        <v>0</v>
      </c>
      <c r="M56" s="2">
        <v>82.2</v>
      </c>
      <c r="N56" s="2">
        <f t="shared" si="1"/>
        <v>1495.7</v>
      </c>
      <c r="O56" s="18" t="s">
        <v>156</v>
      </c>
      <c r="P56" s="20" t="s">
        <v>152</v>
      </c>
    </row>
    <row r="57" spans="1:16" ht="25.5">
      <c r="A57" s="6" t="s">
        <v>69</v>
      </c>
      <c r="B57" s="2">
        <v>220</v>
      </c>
      <c r="C57" s="2">
        <v>220</v>
      </c>
      <c r="D57" s="2">
        <v>220</v>
      </c>
      <c r="E57" s="2">
        <v>220</v>
      </c>
      <c r="F57" s="2">
        <v>214</v>
      </c>
      <c r="G57" s="2">
        <v>220</v>
      </c>
      <c r="H57" s="2">
        <v>220</v>
      </c>
      <c r="I57" s="2">
        <v>184</v>
      </c>
      <c r="J57" s="2">
        <v>220</v>
      </c>
      <c r="K57" s="2">
        <v>140</v>
      </c>
      <c r="L57" s="2">
        <v>140</v>
      </c>
      <c r="M57" s="2">
        <v>127</v>
      </c>
      <c r="N57" s="2">
        <f t="shared" si="1"/>
        <v>2345</v>
      </c>
      <c r="O57" s="18" t="s">
        <v>156</v>
      </c>
      <c r="P57" s="20" t="s">
        <v>152</v>
      </c>
    </row>
    <row r="58" spans="1:16" ht="25.5">
      <c r="A58" s="6" t="s">
        <v>27</v>
      </c>
      <c r="B58" s="2">
        <v>279</v>
      </c>
      <c r="C58" s="2">
        <v>279</v>
      </c>
      <c r="D58" s="2">
        <v>279</v>
      </c>
      <c r="E58" s="2">
        <v>279</v>
      </c>
      <c r="F58" s="2">
        <v>279</v>
      </c>
      <c r="G58" s="2">
        <v>279</v>
      </c>
      <c r="H58" s="2">
        <v>279</v>
      </c>
      <c r="I58" s="2">
        <v>279</v>
      </c>
      <c r="J58" s="2">
        <v>279</v>
      </c>
      <c r="K58" s="2">
        <v>133</v>
      </c>
      <c r="L58" s="2">
        <v>140</v>
      </c>
      <c r="M58" s="2">
        <v>124.5</v>
      </c>
      <c r="N58" s="2">
        <f t="shared" si="1"/>
        <v>2908.5</v>
      </c>
      <c r="O58" s="18" t="s">
        <v>156</v>
      </c>
      <c r="P58" s="20" t="s">
        <v>152</v>
      </c>
    </row>
    <row r="59" spans="1:16" ht="25.5">
      <c r="A59" s="6" t="s">
        <v>70</v>
      </c>
      <c r="B59" s="2">
        <v>212</v>
      </c>
      <c r="C59" s="2">
        <v>172</v>
      </c>
      <c r="D59" s="2">
        <v>196</v>
      </c>
      <c r="E59" s="2">
        <v>220</v>
      </c>
      <c r="F59" s="2">
        <v>220</v>
      </c>
      <c r="G59" s="2">
        <v>214</v>
      </c>
      <c r="H59" s="2">
        <v>196</v>
      </c>
      <c r="I59" s="2">
        <v>202</v>
      </c>
      <c r="J59" s="2">
        <v>196</v>
      </c>
      <c r="K59" s="2">
        <v>126</v>
      </c>
      <c r="L59" s="2">
        <v>129.5</v>
      </c>
      <c r="M59" s="2">
        <v>129.5</v>
      </c>
      <c r="N59" s="2">
        <f aca="true" t="shared" si="2" ref="N59:N87">SUM(B59:M59)</f>
        <v>2213</v>
      </c>
      <c r="O59" s="18" t="s">
        <v>156</v>
      </c>
      <c r="P59" s="20" t="s">
        <v>152</v>
      </c>
    </row>
    <row r="60" spans="1:16" ht="25.5">
      <c r="A60" s="6" t="s">
        <v>71</v>
      </c>
      <c r="B60" s="2">
        <v>185</v>
      </c>
      <c r="C60" s="2">
        <v>172</v>
      </c>
      <c r="D60" s="2">
        <v>194</v>
      </c>
      <c r="E60" s="2">
        <v>199</v>
      </c>
      <c r="F60" s="2">
        <v>188</v>
      </c>
      <c r="G60" s="2">
        <v>206</v>
      </c>
      <c r="H60" s="2">
        <v>142</v>
      </c>
      <c r="I60" s="2">
        <v>100</v>
      </c>
      <c r="J60" s="2">
        <v>201</v>
      </c>
      <c r="K60" s="2">
        <v>129.5</v>
      </c>
      <c r="L60" s="2">
        <v>129</v>
      </c>
      <c r="M60" s="2">
        <v>129</v>
      </c>
      <c r="N60" s="2">
        <f t="shared" si="2"/>
        <v>1974.5</v>
      </c>
      <c r="O60" s="18" t="s">
        <v>156</v>
      </c>
      <c r="P60" s="20" t="s">
        <v>152</v>
      </c>
    </row>
    <row r="61" spans="1:16" ht="25.5">
      <c r="A61" s="6" t="s">
        <v>72</v>
      </c>
      <c r="B61" s="2">
        <v>133</v>
      </c>
      <c r="C61" s="2">
        <v>119</v>
      </c>
      <c r="D61" s="2">
        <v>128</v>
      </c>
      <c r="E61" s="2">
        <v>133</v>
      </c>
      <c r="F61" s="2">
        <v>115.5</v>
      </c>
      <c r="G61" s="2">
        <v>109</v>
      </c>
      <c r="H61" s="2">
        <v>115.5</v>
      </c>
      <c r="I61" s="2">
        <v>110.25</v>
      </c>
      <c r="J61" s="2">
        <v>122.5</v>
      </c>
      <c r="K61" s="2">
        <v>105</v>
      </c>
      <c r="L61" s="2">
        <v>140</v>
      </c>
      <c r="M61" s="2">
        <v>136.4</v>
      </c>
      <c r="N61" s="2">
        <f t="shared" si="2"/>
        <v>1467.15</v>
      </c>
      <c r="O61" s="18" t="s">
        <v>156</v>
      </c>
      <c r="P61" s="20" t="s">
        <v>152</v>
      </c>
    </row>
    <row r="62" spans="1:16" ht="25.5">
      <c r="A62" s="6" t="s">
        <v>73</v>
      </c>
      <c r="B62" s="2">
        <v>120.75</v>
      </c>
      <c r="C62" s="2">
        <v>102.5</v>
      </c>
      <c r="D62" s="2">
        <v>120.75</v>
      </c>
      <c r="E62" s="2">
        <v>140</v>
      </c>
      <c r="F62" s="2">
        <v>98</v>
      </c>
      <c r="G62" s="2">
        <v>140</v>
      </c>
      <c r="H62" s="2">
        <v>140</v>
      </c>
      <c r="I62" s="2">
        <v>140</v>
      </c>
      <c r="J62" s="2">
        <v>100.75</v>
      </c>
      <c r="K62" s="2">
        <v>0</v>
      </c>
      <c r="L62" s="2">
        <v>0</v>
      </c>
      <c r="M62" s="2">
        <v>0</v>
      </c>
      <c r="N62" s="2">
        <f t="shared" si="2"/>
        <v>1102.75</v>
      </c>
      <c r="O62" s="18" t="s">
        <v>156</v>
      </c>
      <c r="P62" s="20" t="s">
        <v>152</v>
      </c>
    </row>
    <row r="63" spans="1:16" ht="25.5">
      <c r="A63" s="6" t="s">
        <v>74</v>
      </c>
      <c r="B63" s="2">
        <v>131</v>
      </c>
      <c r="C63" s="2">
        <v>136.5</v>
      </c>
      <c r="D63" s="2">
        <v>131.25</v>
      </c>
      <c r="E63" s="2">
        <v>136.5</v>
      </c>
      <c r="F63" s="2">
        <v>140</v>
      </c>
      <c r="G63" s="2">
        <v>136.5</v>
      </c>
      <c r="H63" s="2">
        <v>136.5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f t="shared" si="2"/>
        <v>948.25</v>
      </c>
      <c r="O63" s="18" t="s">
        <v>156</v>
      </c>
      <c r="P63" s="20" t="s">
        <v>152</v>
      </c>
    </row>
    <row r="64" spans="1:16" ht="25.5">
      <c r="A64" s="6" t="s">
        <v>75</v>
      </c>
      <c r="B64" s="2">
        <v>140</v>
      </c>
      <c r="C64" s="2">
        <v>140</v>
      </c>
      <c r="D64" s="2">
        <v>130</v>
      </c>
      <c r="E64" s="2">
        <v>140</v>
      </c>
      <c r="F64" s="2">
        <v>140</v>
      </c>
      <c r="G64" s="2">
        <v>140</v>
      </c>
      <c r="H64" s="2">
        <v>140</v>
      </c>
      <c r="I64" s="2">
        <v>135.5</v>
      </c>
      <c r="J64" s="2">
        <v>129.5</v>
      </c>
      <c r="K64" s="2">
        <v>140</v>
      </c>
      <c r="L64" s="2">
        <v>138.25</v>
      </c>
      <c r="M64" s="2">
        <v>131.5</v>
      </c>
      <c r="N64" s="2">
        <f t="shared" si="2"/>
        <v>1644.75</v>
      </c>
      <c r="O64" s="18" t="s">
        <v>156</v>
      </c>
      <c r="P64" s="20" t="s">
        <v>152</v>
      </c>
    </row>
    <row r="65" spans="1:16" ht="25.5">
      <c r="A65" s="6" t="s">
        <v>76</v>
      </c>
      <c r="B65" s="9">
        <v>102</v>
      </c>
      <c r="C65" s="9">
        <v>175</v>
      </c>
      <c r="D65" s="9">
        <v>102</v>
      </c>
      <c r="E65" s="9">
        <v>219</v>
      </c>
      <c r="F65" s="2">
        <v>159.4</v>
      </c>
      <c r="G65" s="2">
        <v>210</v>
      </c>
      <c r="H65" s="2">
        <v>192</v>
      </c>
      <c r="I65" s="2">
        <v>197</v>
      </c>
      <c r="J65" s="2">
        <v>191</v>
      </c>
      <c r="K65" s="2">
        <v>136.5</v>
      </c>
      <c r="L65" s="2">
        <v>129.5</v>
      </c>
      <c r="M65" s="2">
        <v>124.5</v>
      </c>
      <c r="N65" s="2">
        <f t="shared" si="2"/>
        <v>1937.9</v>
      </c>
      <c r="O65" s="18" t="s">
        <v>156</v>
      </c>
      <c r="P65" s="20" t="s">
        <v>152</v>
      </c>
    </row>
    <row r="66" spans="1:16" ht="25.5">
      <c r="A66" s="6" t="s">
        <v>77</v>
      </c>
      <c r="B66" s="2">
        <v>184</v>
      </c>
      <c r="C66" s="2">
        <v>214</v>
      </c>
      <c r="D66" s="2">
        <v>211</v>
      </c>
      <c r="E66" s="2">
        <v>196</v>
      </c>
      <c r="F66" s="2">
        <v>196</v>
      </c>
      <c r="G66" s="2">
        <v>196</v>
      </c>
      <c r="H66" s="2">
        <v>172</v>
      </c>
      <c r="I66" s="2">
        <v>166</v>
      </c>
      <c r="J66" s="2">
        <v>172</v>
      </c>
      <c r="K66" s="2">
        <v>136.5</v>
      </c>
      <c r="L66" s="2">
        <v>172</v>
      </c>
      <c r="M66" s="2">
        <v>126.2</v>
      </c>
      <c r="N66" s="2">
        <f t="shared" si="2"/>
        <v>2141.7</v>
      </c>
      <c r="O66" s="18" t="s">
        <v>156</v>
      </c>
      <c r="P66" s="20" t="s">
        <v>152</v>
      </c>
    </row>
    <row r="67" spans="1:16" ht="25.5">
      <c r="A67" s="6" t="s">
        <v>78</v>
      </c>
      <c r="B67" s="2">
        <v>265</v>
      </c>
      <c r="C67" s="2">
        <v>256.25</v>
      </c>
      <c r="D67" s="2">
        <v>266.25</v>
      </c>
      <c r="E67" s="2">
        <v>279</v>
      </c>
      <c r="F67" s="2">
        <v>279</v>
      </c>
      <c r="G67" s="2">
        <v>279</v>
      </c>
      <c r="H67" s="2">
        <v>279</v>
      </c>
      <c r="I67" s="2">
        <v>212.5</v>
      </c>
      <c r="J67" s="2">
        <v>279</v>
      </c>
      <c r="K67" s="2">
        <v>140</v>
      </c>
      <c r="L67" s="2">
        <v>140</v>
      </c>
      <c r="M67" s="2">
        <v>140</v>
      </c>
      <c r="N67" s="2">
        <f t="shared" si="2"/>
        <v>2815</v>
      </c>
      <c r="O67" s="18" t="s">
        <v>156</v>
      </c>
      <c r="P67" s="20" t="s">
        <v>152</v>
      </c>
    </row>
    <row r="68" spans="1:16" ht="25.5">
      <c r="A68" s="6" t="s">
        <v>79</v>
      </c>
      <c r="B68" s="2">
        <v>220</v>
      </c>
      <c r="C68" s="2">
        <v>220</v>
      </c>
      <c r="D68" s="2">
        <v>214</v>
      </c>
      <c r="E68" s="2">
        <v>220</v>
      </c>
      <c r="F68" s="2">
        <v>112</v>
      </c>
      <c r="G68" s="2">
        <v>220</v>
      </c>
      <c r="H68" s="2">
        <v>220</v>
      </c>
      <c r="I68" s="2">
        <v>160</v>
      </c>
      <c r="J68" s="2">
        <v>220</v>
      </c>
      <c r="K68" s="2">
        <v>140</v>
      </c>
      <c r="L68" s="2">
        <v>140</v>
      </c>
      <c r="M68" s="2">
        <v>140</v>
      </c>
      <c r="N68" s="2">
        <f t="shared" si="2"/>
        <v>2226</v>
      </c>
      <c r="O68" s="18" t="s">
        <v>156</v>
      </c>
      <c r="P68" s="20" t="s">
        <v>152</v>
      </c>
    </row>
    <row r="69" spans="1:16" ht="25.5">
      <c r="A69" s="6" t="s">
        <v>80</v>
      </c>
      <c r="B69" s="2">
        <v>140</v>
      </c>
      <c r="C69" s="2">
        <v>140</v>
      </c>
      <c r="D69" s="2">
        <v>133</v>
      </c>
      <c r="E69" s="2">
        <v>140</v>
      </c>
      <c r="F69" s="2">
        <v>140</v>
      </c>
      <c r="G69" s="2">
        <v>140</v>
      </c>
      <c r="H69" s="2">
        <v>66.5</v>
      </c>
      <c r="I69" s="2">
        <v>68.75</v>
      </c>
      <c r="J69" s="2">
        <v>140</v>
      </c>
      <c r="K69" s="2">
        <v>119</v>
      </c>
      <c r="L69" s="2">
        <v>138.25</v>
      </c>
      <c r="M69" s="2">
        <v>140</v>
      </c>
      <c r="N69" s="2">
        <f t="shared" si="2"/>
        <v>1505.5</v>
      </c>
      <c r="O69" s="18" t="s">
        <v>156</v>
      </c>
      <c r="P69" s="20" t="s">
        <v>152</v>
      </c>
    </row>
    <row r="70" spans="1:16" ht="25.5">
      <c r="A70" s="6" t="s">
        <v>81</v>
      </c>
      <c r="B70" s="2">
        <v>413</v>
      </c>
      <c r="C70" s="2">
        <v>413</v>
      </c>
      <c r="D70" s="2">
        <v>413</v>
      </c>
      <c r="E70" s="2">
        <v>413</v>
      </c>
      <c r="F70" s="2">
        <v>405</v>
      </c>
      <c r="G70" s="2">
        <v>413</v>
      </c>
      <c r="H70" s="2">
        <v>381</v>
      </c>
      <c r="I70" s="2">
        <v>361</v>
      </c>
      <c r="J70" s="2">
        <v>409</v>
      </c>
      <c r="K70" s="2">
        <v>279</v>
      </c>
      <c r="L70" s="2">
        <v>279</v>
      </c>
      <c r="M70" s="2">
        <v>160</v>
      </c>
      <c r="N70" s="2">
        <f t="shared" si="2"/>
        <v>4339</v>
      </c>
      <c r="O70" s="18" t="s">
        <v>156</v>
      </c>
      <c r="P70" s="20" t="s">
        <v>153</v>
      </c>
    </row>
    <row r="71" spans="1:16" ht="25.5">
      <c r="A71" s="6" t="s">
        <v>82</v>
      </c>
      <c r="B71" s="2">
        <v>220</v>
      </c>
      <c r="C71" s="2">
        <v>220</v>
      </c>
      <c r="D71" s="2">
        <v>214</v>
      </c>
      <c r="E71" s="2">
        <v>220</v>
      </c>
      <c r="F71" s="2">
        <v>220</v>
      </c>
      <c r="G71" s="2">
        <v>220</v>
      </c>
      <c r="H71" s="2">
        <v>142</v>
      </c>
      <c r="I71" s="2">
        <v>0</v>
      </c>
      <c r="J71" s="2">
        <v>184</v>
      </c>
      <c r="K71" s="2">
        <v>220</v>
      </c>
      <c r="L71" s="2">
        <v>220</v>
      </c>
      <c r="M71" s="2">
        <v>220</v>
      </c>
      <c r="N71" s="2">
        <f t="shared" si="2"/>
        <v>2300</v>
      </c>
      <c r="O71" s="18" t="s">
        <v>156</v>
      </c>
      <c r="P71" s="20" t="s">
        <v>153</v>
      </c>
    </row>
    <row r="72" spans="1:16" ht="25.5">
      <c r="A72" s="6" t="s">
        <v>83</v>
      </c>
      <c r="B72" s="2">
        <v>214</v>
      </c>
      <c r="C72" s="2">
        <v>214</v>
      </c>
      <c r="D72" s="2">
        <v>214</v>
      </c>
      <c r="E72" s="2">
        <v>214</v>
      </c>
      <c r="F72" s="2">
        <v>214</v>
      </c>
      <c r="G72" s="2">
        <v>214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f t="shared" si="2"/>
        <v>1284</v>
      </c>
      <c r="O72" s="18" t="s">
        <v>156</v>
      </c>
      <c r="P72" s="20" t="s">
        <v>153</v>
      </c>
    </row>
    <row r="73" spans="1:16" ht="25.5">
      <c r="A73" s="6" t="s">
        <v>84</v>
      </c>
      <c r="B73" s="2">
        <v>279</v>
      </c>
      <c r="C73" s="2">
        <v>279</v>
      </c>
      <c r="D73" s="2">
        <v>279</v>
      </c>
      <c r="E73" s="2">
        <v>279</v>
      </c>
      <c r="F73" s="2">
        <v>279</v>
      </c>
      <c r="G73" s="2">
        <v>265</v>
      </c>
      <c r="H73" s="2">
        <v>251</v>
      </c>
      <c r="I73" s="2">
        <v>140</v>
      </c>
      <c r="J73" s="2">
        <v>279</v>
      </c>
      <c r="K73" s="2">
        <v>220</v>
      </c>
      <c r="L73" s="2">
        <v>220</v>
      </c>
      <c r="M73" s="2">
        <v>220</v>
      </c>
      <c r="N73" s="2">
        <f t="shared" si="2"/>
        <v>2990</v>
      </c>
      <c r="O73" s="18" t="s">
        <v>156</v>
      </c>
      <c r="P73" s="20" t="s">
        <v>153</v>
      </c>
    </row>
    <row r="74" spans="1:16" ht="25.5">
      <c r="A74" s="6" t="s">
        <v>85</v>
      </c>
      <c r="B74" s="2">
        <v>215</v>
      </c>
      <c r="C74" s="2">
        <v>220</v>
      </c>
      <c r="D74" s="2">
        <v>220</v>
      </c>
      <c r="E74" s="2">
        <v>220</v>
      </c>
      <c r="F74" s="2">
        <v>220</v>
      </c>
      <c r="G74" s="2">
        <v>220</v>
      </c>
      <c r="H74" s="2">
        <v>220</v>
      </c>
      <c r="I74" s="2">
        <v>220</v>
      </c>
      <c r="J74" s="2">
        <v>220</v>
      </c>
      <c r="K74" s="2">
        <v>140</v>
      </c>
      <c r="L74" s="2">
        <v>140</v>
      </c>
      <c r="M74" s="2">
        <v>140</v>
      </c>
      <c r="N74" s="2">
        <f t="shared" si="2"/>
        <v>2395</v>
      </c>
      <c r="O74" s="18" t="s">
        <v>156</v>
      </c>
      <c r="P74" s="20" t="s">
        <v>153</v>
      </c>
    </row>
    <row r="75" spans="1:16" ht="25.5">
      <c r="A75" s="6" t="s">
        <v>86</v>
      </c>
      <c r="B75" s="2">
        <v>220</v>
      </c>
      <c r="C75" s="2">
        <v>190</v>
      </c>
      <c r="D75" s="2">
        <v>220</v>
      </c>
      <c r="E75" s="2">
        <v>220</v>
      </c>
      <c r="F75" s="2">
        <v>208</v>
      </c>
      <c r="G75" s="2">
        <v>208</v>
      </c>
      <c r="H75" s="2">
        <v>220</v>
      </c>
      <c r="I75" s="2">
        <v>210</v>
      </c>
      <c r="J75" s="2">
        <v>220</v>
      </c>
      <c r="K75" s="2">
        <v>220</v>
      </c>
      <c r="L75" s="2">
        <v>220</v>
      </c>
      <c r="M75" s="2">
        <v>220</v>
      </c>
      <c r="N75" s="2">
        <f t="shared" si="2"/>
        <v>2576</v>
      </c>
      <c r="O75" s="18" t="s">
        <v>156</v>
      </c>
      <c r="P75" s="20" t="s">
        <v>153</v>
      </c>
    </row>
    <row r="76" spans="1:16" ht="25.5">
      <c r="A76" s="6" t="s">
        <v>87</v>
      </c>
      <c r="B76" s="2">
        <v>401</v>
      </c>
      <c r="C76" s="2">
        <v>397</v>
      </c>
      <c r="D76" s="2">
        <v>412</v>
      </c>
      <c r="E76" s="2">
        <v>384</v>
      </c>
      <c r="F76" s="2">
        <v>377</v>
      </c>
      <c r="G76" s="2">
        <v>367</v>
      </c>
      <c r="H76" s="2">
        <v>284</v>
      </c>
      <c r="I76" s="2">
        <v>413</v>
      </c>
      <c r="J76" s="2">
        <v>363</v>
      </c>
      <c r="K76" s="2">
        <v>272</v>
      </c>
      <c r="L76" s="2">
        <v>245.75</v>
      </c>
      <c r="M76" s="2">
        <v>279</v>
      </c>
      <c r="N76" s="2">
        <f t="shared" si="2"/>
        <v>4194.75</v>
      </c>
      <c r="O76" s="18" t="s">
        <v>156</v>
      </c>
      <c r="P76" s="20" t="s">
        <v>153</v>
      </c>
    </row>
    <row r="77" spans="1:16" ht="25.5">
      <c r="A77" s="6" t="s">
        <v>88</v>
      </c>
      <c r="B77" s="2">
        <v>279</v>
      </c>
      <c r="C77" s="2">
        <v>279</v>
      </c>
      <c r="D77" s="2">
        <v>279</v>
      </c>
      <c r="E77" s="2">
        <v>279</v>
      </c>
      <c r="F77" s="2">
        <v>279</v>
      </c>
      <c r="G77" s="2">
        <v>279</v>
      </c>
      <c r="H77" s="2">
        <v>272</v>
      </c>
      <c r="I77" s="2">
        <v>279</v>
      </c>
      <c r="J77" s="2">
        <v>279</v>
      </c>
      <c r="K77" s="2">
        <v>220</v>
      </c>
      <c r="L77" s="2">
        <v>216</v>
      </c>
      <c r="M77" s="2">
        <v>220</v>
      </c>
      <c r="N77" s="2">
        <f t="shared" si="2"/>
        <v>3160</v>
      </c>
      <c r="O77" s="18" t="s">
        <v>156</v>
      </c>
      <c r="P77" s="20" t="s">
        <v>153</v>
      </c>
    </row>
    <row r="78" spans="1:16" ht="25.5">
      <c r="A78" s="6" t="s">
        <v>89</v>
      </c>
      <c r="B78" s="2">
        <v>220</v>
      </c>
      <c r="C78" s="2">
        <v>220</v>
      </c>
      <c r="D78" s="2">
        <v>214</v>
      </c>
      <c r="E78" s="2">
        <v>210</v>
      </c>
      <c r="F78" s="2">
        <v>218</v>
      </c>
      <c r="G78" s="2">
        <v>220</v>
      </c>
      <c r="H78" s="2">
        <v>220</v>
      </c>
      <c r="I78" s="2">
        <v>220</v>
      </c>
      <c r="J78" s="2">
        <v>220</v>
      </c>
      <c r="K78" s="2">
        <v>140</v>
      </c>
      <c r="L78" s="2">
        <v>131.25</v>
      </c>
      <c r="M78" s="2">
        <v>140</v>
      </c>
      <c r="N78" s="2">
        <f t="shared" si="2"/>
        <v>2373.25</v>
      </c>
      <c r="O78" s="18" t="s">
        <v>156</v>
      </c>
      <c r="P78" s="20" t="s">
        <v>153</v>
      </c>
    </row>
    <row r="79" spans="1:16" ht="25.5">
      <c r="A79" s="6" t="s">
        <v>90</v>
      </c>
      <c r="B79" s="2">
        <v>166</v>
      </c>
      <c r="C79" s="2">
        <v>219</v>
      </c>
      <c r="D79" s="2">
        <v>220</v>
      </c>
      <c r="E79" s="2">
        <v>220</v>
      </c>
      <c r="F79" s="2">
        <v>220</v>
      </c>
      <c r="G79" s="2">
        <v>189</v>
      </c>
      <c r="H79" s="2">
        <v>208</v>
      </c>
      <c r="I79" s="2">
        <v>203.5</v>
      </c>
      <c r="J79" s="2">
        <v>212</v>
      </c>
      <c r="K79" s="2">
        <v>140</v>
      </c>
      <c r="L79" s="2">
        <v>137.75</v>
      </c>
      <c r="M79" s="2">
        <v>136.5</v>
      </c>
      <c r="N79" s="2">
        <f t="shared" si="2"/>
        <v>2271.75</v>
      </c>
      <c r="O79" s="18" t="s">
        <v>156</v>
      </c>
      <c r="P79" s="20" t="s">
        <v>153</v>
      </c>
    </row>
    <row r="80" spans="1:16" ht="25.5">
      <c r="A80" s="6" t="s">
        <v>91</v>
      </c>
      <c r="B80" s="2">
        <v>134</v>
      </c>
      <c r="C80" s="2">
        <v>164</v>
      </c>
      <c r="D80" s="2">
        <v>170</v>
      </c>
      <c r="E80" s="2">
        <v>143.5</v>
      </c>
      <c r="F80" s="2">
        <v>165.5</v>
      </c>
      <c r="G80" s="2">
        <v>162</v>
      </c>
      <c r="H80" s="2">
        <v>220</v>
      </c>
      <c r="I80" s="2">
        <v>171</v>
      </c>
      <c r="J80" s="2">
        <v>156</v>
      </c>
      <c r="K80" s="2">
        <v>125.5</v>
      </c>
      <c r="L80" s="2">
        <v>124.25</v>
      </c>
      <c r="M80" s="2">
        <v>136.5</v>
      </c>
      <c r="N80" s="2">
        <f t="shared" si="2"/>
        <v>1872.25</v>
      </c>
      <c r="O80" s="18" t="s">
        <v>156</v>
      </c>
      <c r="P80" s="20" t="s">
        <v>153</v>
      </c>
    </row>
    <row r="81" spans="1:16" ht="25.5">
      <c r="A81" s="6" t="s">
        <v>92</v>
      </c>
      <c r="B81" s="8">
        <v>193</v>
      </c>
      <c r="C81" s="2">
        <v>0</v>
      </c>
      <c r="D81" s="8">
        <v>137</v>
      </c>
      <c r="E81" s="8">
        <v>173</v>
      </c>
      <c r="F81" s="8">
        <v>197</v>
      </c>
      <c r="G81" s="8">
        <v>185</v>
      </c>
      <c r="H81" s="8">
        <v>0</v>
      </c>
      <c r="I81" s="8">
        <v>0</v>
      </c>
      <c r="J81" s="8">
        <v>0</v>
      </c>
      <c r="K81" s="8">
        <v>140</v>
      </c>
      <c r="L81" s="2">
        <v>119</v>
      </c>
      <c r="M81" s="8">
        <v>108.5</v>
      </c>
      <c r="N81" s="2">
        <f>SUM(B81:M81)</f>
        <v>1252.5</v>
      </c>
      <c r="O81" s="18" t="s">
        <v>156</v>
      </c>
      <c r="P81" s="20" t="s">
        <v>153</v>
      </c>
    </row>
    <row r="82" spans="1:16" ht="25.5">
      <c r="A82" s="6" t="s">
        <v>93</v>
      </c>
      <c r="B82" s="2">
        <v>268.5</v>
      </c>
      <c r="C82" s="2">
        <v>265</v>
      </c>
      <c r="D82" s="2">
        <v>265</v>
      </c>
      <c r="E82" s="2">
        <v>233.5</v>
      </c>
      <c r="F82" s="2">
        <v>279</v>
      </c>
      <c r="G82" s="2">
        <v>275.5</v>
      </c>
      <c r="H82" s="2">
        <v>279</v>
      </c>
      <c r="I82" s="2">
        <v>221.5</v>
      </c>
      <c r="J82" s="2">
        <v>279</v>
      </c>
      <c r="K82" s="2">
        <v>273.75</v>
      </c>
      <c r="L82" s="2">
        <v>279</v>
      </c>
      <c r="M82" s="2">
        <v>251</v>
      </c>
      <c r="N82" s="2">
        <f t="shared" si="2"/>
        <v>3169.75</v>
      </c>
      <c r="O82" s="18" t="s">
        <v>156</v>
      </c>
      <c r="P82" s="20" t="s">
        <v>154</v>
      </c>
    </row>
    <row r="83" spans="1:16" ht="25.5">
      <c r="A83" s="6" t="s">
        <v>94</v>
      </c>
      <c r="B83" s="10">
        <v>0</v>
      </c>
      <c r="C83" s="2">
        <v>125</v>
      </c>
      <c r="D83" s="2">
        <v>279</v>
      </c>
      <c r="E83" s="2">
        <v>279</v>
      </c>
      <c r="F83" s="2">
        <v>279</v>
      </c>
      <c r="G83" s="2">
        <v>279</v>
      </c>
      <c r="H83" s="2">
        <v>279</v>
      </c>
      <c r="I83" s="2">
        <v>279</v>
      </c>
      <c r="J83" s="2">
        <v>223</v>
      </c>
      <c r="K83" s="2">
        <v>279</v>
      </c>
      <c r="L83" s="2">
        <v>279</v>
      </c>
      <c r="M83" s="2">
        <v>279</v>
      </c>
      <c r="N83" s="2">
        <f t="shared" si="2"/>
        <v>2859</v>
      </c>
      <c r="O83" s="18" t="s">
        <v>156</v>
      </c>
      <c r="P83" s="20" t="s">
        <v>154</v>
      </c>
    </row>
    <row r="84" spans="1:16" ht="25.5">
      <c r="A84" s="6" t="s">
        <v>95</v>
      </c>
      <c r="B84" s="2">
        <v>279</v>
      </c>
      <c r="C84" s="2">
        <v>279</v>
      </c>
      <c r="D84" s="2">
        <v>279</v>
      </c>
      <c r="E84" s="2">
        <v>279</v>
      </c>
      <c r="F84" s="2">
        <v>279</v>
      </c>
      <c r="G84" s="2">
        <v>279</v>
      </c>
      <c r="H84" s="2">
        <v>279</v>
      </c>
      <c r="I84" s="2">
        <v>279</v>
      </c>
      <c r="J84" s="2">
        <v>279</v>
      </c>
      <c r="K84" s="2">
        <v>279</v>
      </c>
      <c r="L84" s="2">
        <v>279</v>
      </c>
      <c r="M84" s="2">
        <v>69.75</v>
      </c>
      <c r="N84" s="2">
        <f t="shared" si="2"/>
        <v>3138.75</v>
      </c>
      <c r="O84" s="18" t="s">
        <v>156</v>
      </c>
      <c r="P84" s="20" t="s">
        <v>154</v>
      </c>
    </row>
    <row r="85" spans="1:16" ht="25.5">
      <c r="A85" s="6" t="s">
        <v>96</v>
      </c>
      <c r="B85" s="2">
        <v>153</v>
      </c>
      <c r="C85" s="2">
        <v>223</v>
      </c>
      <c r="D85" s="2">
        <v>230</v>
      </c>
      <c r="E85" s="2">
        <v>235.25</v>
      </c>
      <c r="F85" s="2">
        <v>279</v>
      </c>
      <c r="G85" s="2">
        <v>279</v>
      </c>
      <c r="H85" s="2">
        <v>209</v>
      </c>
      <c r="I85" s="2">
        <v>74.25</v>
      </c>
      <c r="J85" s="2">
        <v>251</v>
      </c>
      <c r="K85" s="2">
        <v>261.5</v>
      </c>
      <c r="L85" s="2">
        <v>200.25</v>
      </c>
      <c r="M85" s="2">
        <v>69.75</v>
      </c>
      <c r="N85" s="2">
        <f t="shared" si="2"/>
        <v>2465</v>
      </c>
      <c r="O85" s="18" t="s">
        <v>156</v>
      </c>
      <c r="P85" s="20" t="s">
        <v>154</v>
      </c>
    </row>
    <row r="86" spans="1:16" ht="25.5">
      <c r="A86" s="6" t="s">
        <v>97</v>
      </c>
      <c r="B86" s="2">
        <v>132</v>
      </c>
      <c r="C86" s="2">
        <v>247.5</v>
      </c>
      <c r="D86" s="2">
        <v>261.5</v>
      </c>
      <c r="E86" s="2">
        <v>109.25</v>
      </c>
      <c r="F86" s="2">
        <v>230</v>
      </c>
      <c r="G86" s="2">
        <v>244</v>
      </c>
      <c r="H86" s="2">
        <v>200.25</v>
      </c>
      <c r="I86" s="2">
        <v>95.25</v>
      </c>
      <c r="J86" s="2">
        <v>242.25</v>
      </c>
      <c r="K86" s="2">
        <v>228.25</v>
      </c>
      <c r="L86" s="2">
        <v>230</v>
      </c>
      <c r="M86" s="2">
        <v>61</v>
      </c>
      <c r="N86" s="2">
        <f t="shared" si="2"/>
        <v>2281.25</v>
      </c>
      <c r="O86" s="18" t="s">
        <v>156</v>
      </c>
      <c r="P86" s="20" t="s">
        <v>154</v>
      </c>
    </row>
    <row r="87" spans="1:16" ht="25.5">
      <c r="A87" s="6" t="s">
        <v>98</v>
      </c>
      <c r="B87" s="2">
        <v>55</v>
      </c>
      <c r="C87" s="2">
        <v>165.25</v>
      </c>
      <c r="D87" s="2">
        <v>79.5</v>
      </c>
      <c r="E87" s="2">
        <v>125</v>
      </c>
      <c r="F87" s="2">
        <v>132</v>
      </c>
      <c r="G87" s="2">
        <v>205.5</v>
      </c>
      <c r="H87" s="2">
        <v>156.5</v>
      </c>
      <c r="I87" s="2">
        <v>48</v>
      </c>
      <c r="J87" s="2">
        <v>100.5</v>
      </c>
      <c r="K87" s="2">
        <v>166</v>
      </c>
      <c r="L87" s="2">
        <v>190</v>
      </c>
      <c r="M87" s="2">
        <v>190</v>
      </c>
      <c r="N87" s="2">
        <f t="shared" si="2"/>
        <v>1613.25</v>
      </c>
      <c r="O87" s="18" t="s">
        <v>156</v>
      </c>
      <c r="P87" s="20" t="s">
        <v>154</v>
      </c>
    </row>
    <row r="88" spans="1:16" ht="25.5">
      <c r="A88" s="6" t="s">
        <v>99</v>
      </c>
      <c r="B88" s="2">
        <v>114.5</v>
      </c>
      <c r="C88" s="2">
        <v>83</v>
      </c>
      <c r="D88" s="2">
        <v>209</v>
      </c>
      <c r="E88" s="2">
        <v>156.5</v>
      </c>
      <c r="F88" s="2">
        <v>133.76</v>
      </c>
      <c r="G88" s="2">
        <v>121.5</v>
      </c>
      <c r="H88" s="2">
        <v>70.75</v>
      </c>
      <c r="I88" s="2">
        <v>0</v>
      </c>
      <c r="J88" s="2">
        <v>100.5</v>
      </c>
      <c r="K88" s="2">
        <v>126</v>
      </c>
      <c r="L88" s="2">
        <v>179</v>
      </c>
      <c r="M88" s="2">
        <v>152</v>
      </c>
      <c r="N88" s="2">
        <f aca="true" t="shared" si="3" ref="N88:N102">SUM(B88:M88)</f>
        <v>1446.51</v>
      </c>
      <c r="O88" s="18" t="s">
        <v>156</v>
      </c>
      <c r="P88" s="20" t="s">
        <v>154</v>
      </c>
    </row>
    <row r="89" spans="1:16" ht="25.5">
      <c r="A89" s="6" t="s">
        <v>100</v>
      </c>
      <c r="B89" s="2">
        <v>147.75</v>
      </c>
      <c r="C89" s="2">
        <v>203.75</v>
      </c>
      <c r="D89" s="2">
        <v>189.75</v>
      </c>
      <c r="E89" s="2">
        <v>184.5</v>
      </c>
      <c r="F89" s="2">
        <v>238.875</v>
      </c>
      <c r="G89" s="2">
        <v>181</v>
      </c>
      <c r="H89" s="2">
        <v>133.75</v>
      </c>
      <c r="I89" s="2">
        <v>62</v>
      </c>
      <c r="J89" s="2">
        <v>170.5</v>
      </c>
      <c r="K89" s="2">
        <v>199</v>
      </c>
      <c r="L89" s="2">
        <v>207</v>
      </c>
      <c r="M89" s="2">
        <v>50</v>
      </c>
      <c r="N89" s="2">
        <f t="shared" si="3"/>
        <v>1967.875</v>
      </c>
      <c r="O89" s="18" t="s">
        <v>156</v>
      </c>
      <c r="P89" s="20" t="s">
        <v>154</v>
      </c>
    </row>
    <row r="90" spans="1:16" ht="25.5">
      <c r="A90" s="6" t="s">
        <v>78</v>
      </c>
      <c r="B90" s="2">
        <v>127.75</v>
      </c>
      <c r="C90" s="2">
        <v>122.5</v>
      </c>
      <c r="D90" s="2">
        <v>126</v>
      </c>
      <c r="E90" s="2">
        <v>127.75</v>
      </c>
      <c r="F90" s="2">
        <v>120.75</v>
      </c>
      <c r="G90" s="2">
        <v>126.88</v>
      </c>
      <c r="H90" s="2">
        <v>110.25</v>
      </c>
      <c r="I90" s="2">
        <v>96.5</v>
      </c>
      <c r="J90" s="2">
        <v>133</v>
      </c>
      <c r="K90" s="2">
        <v>120.75</v>
      </c>
      <c r="L90" s="2">
        <v>122.5</v>
      </c>
      <c r="M90" s="2">
        <v>112</v>
      </c>
      <c r="N90" s="2">
        <f t="shared" si="3"/>
        <v>1446.63</v>
      </c>
      <c r="O90" s="18" t="s">
        <v>156</v>
      </c>
      <c r="P90" s="20" t="s">
        <v>154</v>
      </c>
    </row>
    <row r="91" spans="1:16" ht="25.5">
      <c r="A91" s="7" t="s">
        <v>101</v>
      </c>
      <c r="B91" s="2">
        <v>0</v>
      </c>
      <c r="C91" s="2">
        <v>0</v>
      </c>
      <c r="D91" s="2">
        <v>265</v>
      </c>
      <c r="E91" s="2">
        <v>279</v>
      </c>
      <c r="F91" s="2">
        <v>279</v>
      </c>
      <c r="G91" s="2">
        <v>251</v>
      </c>
      <c r="H91" s="2">
        <v>265</v>
      </c>
      <c r="I91" s="2">
        <v>202</v>
      </c>
      <c r="J91" s="2">
        <v>0</v>
      </c>
      <c r="K91" s="2">
        <v>135.5</v>
      </c>
      <c r="L91" s="2">
        <v>265</v>
      </c>
      <c r="M91" s="2">
        <v>195</v>
      </c>
      <c r="N91" s="2">
        <f t="shared" si="3"/>
        <v>2136.5</v>
      </c>
      <c r="O91" s="18" t="s">
        <v>156</v>
      </c>
      <c r="P91" s="20" t="s">
        <v>154</v>
      </c>
    </row>
    <row r="92" spans="1:16" ht="25.5">
      <c r="A92" s="6" t="s">
        <v>102</v>
      </c>
      <c r="B92" s="2">
        <v>0</v>
      </c>
      <c r="C92" s="2">
        <v>279</v>
      </c>
      <c r="D92" s="2">
        <v>265</v>
      </c>
      <c r="E92" s="2">
        <v>279</v>
      </c>
      <c r="F92" s="2">
        <v>13</v>
      </c>
      <c r="G92" s="2">
        <v>90</v>
      </c>
      <c r="H92" s="2">
        <v>209</v>
      </c>
      <c r="I92" s="2">
        <v>27</v>
      </c>
      <c r="J92" s="2">
        <v>181</v>
      </c>
      <c r="K92" s="2">
        <v>195</v>
      </c>
      <c r="L92" s="2">
        <v>251</v>
      </c>
      <c r="M92" s="2">
        <v>279</v>
      </c>
      <c r="N92" s="2">
        <f t="shared" si="3"/>
        <v>2068</v>
      </c>
      <c r="O92" s="18" t="s">
        <v>156</v>
      </c>
      <c r="P92" s="20" t="s">
        <v>154</v>
      </c>
    </row>
    <row r="93" spans="1:16" ht="25.5">
      <c r="A93" s="6" t="s">
        <v>103</v>
      </c>
      <c r="B93" s="2">
        <v>265</v>
      </c>
      <c r="C93" s="2">
        <v>237</v>
      </c>
      <c r="D93" s="2">
        <v>223</v>
      </c>
      <c r="E93" s="2">
        <v>237</v>
      </c>
      <c r="F93" s="2">
        <v>237</v>
      </c>
      <c r="G93" s="2">
        <v>251</v>
      </c>
      <c r="H93" s="2">
        <v>251</v>
      </c>
      <c r="I93" s="2">
        <v>181</v>
      </c>
      <c r="J93" s="2">
        <v>237</v>
      </c>
      <c r="K93" s="2">
        <v>220</v>
      </c>
      <c r="L93" s="2">
        <v>220</v>
      </c>
      <c r="M93" s="2">
        <v>0</v>
      </c>
      <c r="N93" s="2">
        <f t="shared" si="3"/>
        <v>2559</v>
      </c>
      <c r="O93" s="18" t="s">
        <v>156</v>
      </c>
      <c r="P93" s="20" t="s">
        <v>154</v>
      </c>
    </row>
    <row r="94" spans="1:16" ht="25.5">
      <c r="A94" s="6" t="s">
        <v>104</v>
      </c>
      <c r="B94" s="2">
        <v>237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251</v>
      </c>
      <c r="I94" s="2">
        <v>195</v>
      </c>
      <c r="J94" s="2">
        <v>0</v>
      </c>
      <c r="K94" s="2">
        <v>0</v>
      </c>
      <c r="L94" s="2">
        <v>0</v>
      </c>
      <c r="M94" s="2">
        <v>0</v>
      </c>
      <c r="N94" s="2">
        <f t="shared" si="3"/>
        <v>683</v>
      </c>
      <c r="O94" s="18" t="s">
        <v>156</v>
      </c>
      <c r="P94" s="20" t="s">
        <v>150</v>
      </c>
    </row>
    <row r="95" spans="1:16" ht="25.5">
      <c r="A95" s="6" t="s">
        <v>105</v>
      </c>
      <c r="B95" s="2">
        <v>279</v>
      </c>
      <c r="C95" s="2">
        <v>263.25</v>
      </c>
      <c r="D95" s="2">
        <v>279</v>
      </c>
      <c r="E95" s="2">
        <v>279</v>
      </c>
      <c r="F95" s="2">
        <v>279</v>
      </c>
      <c r="G95" s="2">
        <v>279</v>
      </c>
      <c r="H95" s="2">
        <v>279</v>
      </c>
      <c r="I95" s="2">
        <v>270.25</v>
      </c>
      <c r="J95" s="2">
        <v>279</v>
      </c>
      <c r="K95" s="2">
        <v>279</v>
      </c>
      <c r="L95" s="2">
        <v>279</v>
      </c>
      <c r="M95" s="2">
        <v>279</v>
      </c>
      <c r="N95" s="2">
        <f t="shared" si="3"/>
        <v>3323.5</v>
      </c>
      <c r="O95" s="18" t="s">
        <v>156</v>
      </c>
      <c r="P95" s="20" t="s">
        <v>150</v>
      </c>
    </row>
    <row r="96" spans="1:16" ht="25.5">
      <c r="A96" s="6" t="s">
        <v>106</v>
      </c>
      <c r="B96" s="2">
        <v>371</v>
      </c>
      <c r="C96" s="2">
        <v>401</v>
      </c>
      <c r="D96" s="2">
        <v>313</v>
      </c>
      <c r="E96" s="2">
        <v>341</v>
      </c>
      <c r="F96" s="2">
        <v>379</v>
      </c>
      <c r="G96" s="2">
        <v>361</v>
      </c>
      <c r="H96" s="2">
        <v>343</v>
      </c>
      <c r="I96" s="2">
        <v>253</v>
      </c>
      <c r="J96" s="2">
        <v>345</v>
      </c>
      <c r="K96" s="2">
        <v>325</v>
      </c>
      <c r="L96" s="2">
        <v>365</v>
      </c>
      <c r="M96" s="2">
        <v>285</v>
      </c>
      <c r="N96" s="2">
        <f t="shared" si="3"/>
        <v>4082</v>
      </c>
      <c r="O96" s="18" t="s">
        <v>156</v>
      </c>
      <c r="P96" s="20" t="s">
        <v>150</v>
      </c>
    </row>
    <row r="97" spans="1:16" ht="25.5">
      <c r="A97" s="6" t="s">
        <v>107</v>
      </c>
      <c r="B97" s="2">
        <v>279</v>
      </c>
      <c r="C97" s="2">
        <v>265</v>
      </c>
      <c r="D97" s="2">
        <v>279</v>
      </c>
      <c r="E97" s="2">
        <v>251</v>
      </c>
      <c r="F97" s="2">
        <v>279</v>
      </c>
      <c r="G97" s="2">
        <v>279</v>
      </c>
      <c r="H97" s="2">
        <v>279</v>
      </c>
      <c r="I97" s="2">
        <v>0</v>
      </c>
      <c r="J97" s="2">
        <v>265</v>
      </c>
      <c r="K97" s="2">
        <v>279</v>
      </c>
      <c r="L97" s="2">
        <v>279</v>
      </c>
      <c r="M97" s="2">
        <v>279</v>
      </c>
      <c r="N97" s="2">
        <f t="shared" si="3"/>
        <v>3013</v>
      </c>
      <c r="O97" s="18" t="s">
        <v>156</v>
      </c>
      <c r="P97" s="20" t="s">
        <v>150</v>
      </c>
    </row>
    <row r="98" spans="1:16" ht="25.5">
      <c r="A98" s="6" t="s">
        <v>108</v>
      </c>
      <c r="B98" s="2">
        <v>353</v>
      </c>
      <c r="C98" s="2">
        <v>351</v>
      </c>
      <c r="D98" s="2">
        <v>393</v>
      </c>
      <c r="E98" s="2">
        <v>413</v>
      </c>
      <c r="F98" s="2">
        <v>393</v>
      </c>
      <c r="G98" s="2">
        <v>413</v>
      </c>
      <c r="H98" s="2">
        <v>393</v>
      </c>
      <c r="I98" s="2">
        <v>313</v>
      </c>
      <c r="J98" s="2">
        <v>373</v>
      </c>
      <c r="K98" s="2">
        <v>413</v>
      </c>
      <c r="L98" s="2">
        <v>393</v>
      </c>
      <c r="M98" s="2">
        <v>413</v>
      </c>
      <c r="N98" s="2">
        <f t="shared" si="3"/>
        <v>4614</v>
      </c>
      <c r="O98" s="18" t="s">
        <v>156</v>
      </c>
      <c r="P98" s="20" t="s">
        <v>150</v>
      </c>
    </row>
    <row r="99" spans="1:16" ht="25.5">
      <c r="A99" s="6" t="s">
        <v>109</v>
      </c>
      <c r="B99" s="2">
        <v>409</v>
      </c>
      <c r="C99" s="2">
        <v>413</v>
      </c>
      <c r="D99" s="2">
        <v>413</v>
      </c>
      <c r="E99" s="2">
        <v>413</v>
      </c>
      <c r="F99" s="2">
        <v>413</v>
      </c>
      <c r="G99" s="2">
        <v>413</v>
      </c>
      <c r="H99" s="2">
        <v>213</v>
      </c>
      <c r="I99" s="2">
        <v>413</v>
      </c>
      <c r="J99" s="2">
        <v>409</v>
      </c>
      <c r="K99" s="2">
        <v>0</v>
      </c>
      <c r="L99" s="2">
        <v>0</v>
      </c>
      <c r="M99" s="2">
        <v>0</v>
      </c>
      <c r="N99" s="2">
        <f t="shared" si="3"/>
        <v>3509</v>
      </c>
      <c r="O99" s="18" t="s">
        <v>156</v>
      </c>
      <c r="P99" s="20" t="s">
        <v>150</v>
      </c>
    </row>
    <row r="100" spans="1:16" ht="25.5">
      <c r="A100" s="6" t="s">
        <v>110</v>
      </c>
      <c r="B100" s="2">
        <v>413</v>
      </c>
      <c r="C100" s="2">
        <v>413</v>
      </c>
      <c r="D100" s="2">
        <v>413</v>
      </c>
      <c r="E100" s="2">
        <v>413</v>
      </c>
      <c r="F100" s="2">
        <v>413</v>
      </c>
      <c r="G100" s="2">
        <v>413</v>
      </c>
      <c r="H100" s="2">
        <v>413</v>
      </c>
      <c r="I100" s="2">
        <v>413</v>
      </c>
      <c r="J100" s="2">
        <v>413</v>
      </c>
      <c r="K100" s="2">
        <v>0</v>
      </c>
      <c r="L100" s="2">
        <v>0</v>
      </c>
      <c r="M100" s="2">
        <v>0</v>
      </c>
      <c r="N100" s="2">
        <f t="shared" si="3"/>
        <v>3717</v>
      </c>
      <c r="O100" s="18" t="s">
        <v>156</v>
      </c>
      <c r="P100" s="20" t="s">
        <v>150</v>
      </c>
    </row>
    <row r="101" spans="1:16" ht="25.5">
      <c r="A101" s="6" t="s">
        <v>111</v>
      </c>
      <c r="B101" s="2">
        <v>353</v>
      </c>
      <c r="C101" s="2">
        <v>293</v>
      </c>
      <c r="D101" s="2">
        <v>293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f t="shared" si="3"/>
        <v>939</v>
      </c>
      <c r="O101" s="18" t="s">
        <v>156</v>
      </c>
      <c r="P101" s="20" t="s">
        <v>150</v>
      </c>
    </row>
    <row r="102" spans="1:16" ht="26.25" thickBot="1">
      <c r="A102" s="6" t="s">
        <v>112</v>
      </c>
      <c r="B102" s="11">
        <v>321</v>
      </c>
      <c r="C102" s="11">
        <v>373</v>
      </c>
      <c r="D102" s="11">
        <v>219</v>
      </c>
      <c r="E102" s="11">
        <v>397</v>
      </c>
      <c r="F102" s="11">
        <v>115</v>
      </c>
      <c r="G102" s="11">
        <v>295</v>
      </c>
      <c r="H102" s="11">
        <v>385</v>
      </c>
      <c r="I102" s="11">
        <v>305</v>
      </c>
      <c r="J102" s="11">
        <v>397</v>
      </c>
      <c r="K102" s="11">
        <v>401</v>
      </c>
      <c r="L102" s="11">
        <v>413</v>
      </c>
      <c r="M102" s="11">
        <v>413</v>
      </c>
      <c r="N102" s="11">
        <f t="shared" si="3"/>
        <v>4034</v>
      </c>
      <c r="O102" s="18" t="s">
        <v>156</v>
      </c>
      <c r="P102" s="20" t="s">
        <v>150</v>
      </c>
    </row>
    <row r="103" spans="2:14" ht="13.5" thickTop="1">
      <c r="B103" s="2">
        <f aca="true" t="shared" si="4" ref="B103:M103">SUM(B2:B102)</f>
        <v>24500.75</v>
      </c>
      <c r="C103" s="2">
        <f t="shared" si="4"/>
        <v>24327</v>
      </c>
      <c r="D103" s="2">
        <f t="shared" si="4"/>
        <v>24653.5</v>
      </c>
      <c r="E103" s="2">
        <f t="shared" si="4"/>
        <v>25075</v>
      </c>
      <c r="F103" s="2">
        <f t="shared" si="4"/>
        <v>24349.785</v>
      </c>
      <c r="G103" s="2">
        <f t="shared" si="4"/>
        <v>23983.88</v>
      </c>
      <c r="H103" s="2">
        <f t="shared" si="4"/>
        <v>21995.25</v>
      </c>
      <c r="I103" s="2">
        <f t="shared" si="4"/>
        <v>19513</v>
      </c>
      <c r="J103" s="2">
        <f t="shared" si="4"/>
        <v>22258.5</v>
      </c>
      <c r="K103" s="2">
        <f t="shared" si="4"/>
        <v>19080.129999999997</v>
      </c>
      <c r="L103" s="2">
        <f t="shared" si="4"/>
        <v>19445.6</v>
      </c>
      <c r="M103" s="2">
        <f t="shared" si="4"/>
        <v>16624.9</v>
      </c>
      <c r="N103" s="2">
        <f>SUM(N2:N102)</f>
        <v>265807.29500000004</v>
      </c>
    </row>
  </sheetData>
  <sheetProtection selectLockedCells="1" selectUnlockedCells="1"/>
  <printOptions gridLines="1"/>
  <pageMargins left="0.2362204724409449" right="0.1968503937007874" top="0.3937007874015748" bottom="0.3937007874015748" header="0.1968503937007874" footer="0.15748031496062992"/>
  <pageSetup fitToHeight="6" fitToWidth="1" horizontalDpi="300" verticalDpi="300" orientation="landscape" paperSize="9" scale="63" r:id="rId1"/>
  <headerFooter alignWithMargins="0">
    <oddHeader>&amp;L&amp;F&amp;R&amp;A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workbookViewId="0" topLeftCell="A1">
      <selection activeCell="P111" sqref="P111"/>
    </sheetView>
  </sheetViews>
  <sheetFormatPr defaultColWidth="9.140625" defaultRowHeight="12.75"/>
  <cols>
    <col min="1" max="1" width="11.28125" style="42" customWidth="1"/>
    <col min="2" max="6" width="10.7109375" style="43" customWidth="1"/>
    <col min="7" max="7" width="11.7109375" style="43" bestFit="1" customWidth="1"/>
    <col min="8" max="10" width="10.7109375" style="43" bestFit="1" customWidth="1"/>
    <col min="11" max="11" width="11.28125" style="43" bestFit="1" customWidth="1"/>
    <col min="12" max="13" width="10.7109375" style="43" bestFit="1" customWidth="1"/>
    <col min="14" max="14" width="11.7109375" style="43" customWidth="1"/>
    <col min="15" max="15" width="21.7109375" style="44" customWidth="1"/>
    <col min="16" max="16" width="44.28125" style="44" customWidth="1"/>
    <col min="17" max="16384" width="11.57421875" style="42" customWidth="1"/>
  </cols>
  <sheetData>
    <row r="1" spans="1:16" s="41" customFormat="1" ht="76.5">
      <c r="A1" s="50" t="s">
        <v>162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12</v>
      </c>
      <c r="M1" s="51" t="s">
        <v>163</v>
      </c>
      <c r="N1" s="51" t="s">
        <v>13</v>
      </c>
      <c r="O1" s="52" t="s">
        <v>157</v>
      </c>
      <c r="P1" s="53" t="s">
        <v>148</v>
      </c>
    </row>
    <row r="2" spans="1:16" ht="25.5">
      <c r="A2" s="54" t="s">
        <v>14</v>
      </c>
      <c r="B2" s="2">
        <v>279</v>
      </c>
      <c r="C2" s="2">
        <v>174</v>
      </c>
      <c r="D2" s="2">
        <v>58.5</v>
      </c>
      <c r="E2" s="2">
        <v>195</v>
      </c>
      <c r="F2" s="2">
        <v>90</v>
      </c>
      <c r="G2" s="2">
        <v>279</v>
      </c>
      <c r="H2" s="2">
        <v>0</v>
      </c>
      <c r="I2" s="2">
        <v>279</v>
      </c>
      <c r="J2" s="2">
        <v>279</v>
      </c>
      <c r="K2" s="2">
        <v>279</v>
      </c>
      <c r="L2" s="2">
        <v>279</v>
      </c>
      <c r="M2" s="2">
        <v>279</v>
      </c>
      <c r="N2" s="55">
        <f aca="true" t="shared" si="0" ref="N2:N72">SUM(B2:M2)</f>
        <v>2470.5</v>
      </c>
      <c r="O2" s="56" t="s">
        <v>156</v>
      </c>
      <c r="P2" s="57" t="s">
        <v>149</v>
      </c>
    </row>
    <row r="3" spans="1:16" ht="25.5">
      <c r="A3" s="54" t="s">
        <v>15</v>
      </c>
      <c r="B3" s="2">
        <v>220</v>
      </c>
      <c r="C3" s="2">
        <v>220</v>
      </c>
      <c r="D3" s="2">
        <v>220</v>
      </c>
      <c r="E3" s="2">
        <v>220</v>
      </c>
      <c r="F3" s="2">
        <v>220</v>
      </c>
      <c r="G3" s="2">
        <v>220</v>
      </c>
      <c r="H3" s="2">
        <v>220</v>
      </c>
      <c r="I3" s="2">
        <v>220</v>
      </c>
      <c r="J3" s="2">
        <v>220</v>
      </c>
      <c r="K3" s="2">
        <v>220</v>
      </c>
      <c r="L3" s="2">
        <v>220</v>
      </c>
      <c r="M3" s="2">
        <v>220</v>
      </c>
      <c r="N3" s="55">
        <f t="shared" si="0"/>
        <v>2640</v>
      </c>
      <c r="O3" s="56" t="s">
        <v>156</v>
      </c>
      <c r="P3" s="58" t="s">
        <v>149</v>
      </c>
    </row>
    <row r="4" spans="1:16" ht="25.5">
      <c r="A4" s="54" t="s">
        <v>16</v>
      </c>
      <c r="B4" s="8">
        <v>140</v>
      </c>
      <c r="C4" s="8">
        <v>140</v>
      </c>
      <c r="D4" s="8">
        <v>140</v>
      </c>
      <c r="E4" s="8">
        <v>140</v>
      </c>
      <c r="F4" s="8">
        <v>140</v>
      </c>
      <c r="G4" s="8">
        <v>140</v>
      </c>
      <c r="H4" s="8">
        <v>140</v>
      </c>
      <c r="I4" s="8">
        <v>140</v>
      </c>
      <c r="J4" s="8">
        <v>140</v>
      </c>
      <c r="K4" s="8">
        <v>140</v>
      </c>
      <c r="L4" s="8">
        <v>140</v>
      </c>
      <c r="M4" s="8">
        <v>140</v>
      </c>
      <c r="N4" s="55">
        <f t="shared" si="0"/>
        <v>1680</v>
      </c>
      <c r="O4" s="56" t="s">
        <v>156</v>
      </c>
      <c r="P4" s="58" t="s">
        <v>149</v>
      </c>
    </row>
    <row r="5" spans="1:16" ht="25.5">
      <c r="A5" s="54" t="s">
        <v>17</v>
      </c>
      <c r="B5" s="8">
        <v>134.75</v>
      </c>
      <c r="C5" s="8">
        <v>134.75</v>
      </c>
      <c r="D5" s="8">
        <v>140</v>
      </c>
      <c r="E5" s="8">
        <v>140</v>
      </c>
      <c r="F5" s="8">
        <v>140</v>
      </c>
      <c r="G5" s="8">
        <v>140</v>
      </c>
      <c r="H5" s="8">
        <v>140</v>
      </c>
      <c r="I5" s="8">
        <v>127.75</v>
      </c>
      <c r="J5" s="8">
        <v>140</v>
      </c>
      <c r="K5" s="8">
        <v>140</v>
      </c>
      <c r="L5" s="8">
        <v>140</v>
      </c>
      <c r="M5" s="8">
        <v>140</v>
      </c>
      <c r="N5" s="55">
        <f t="shared" si="0"/>
        <v>1657.25</v>
      </c>
      <c r="O5" s="56" t="s">
        <v>156</v>
      </c>
      <c r="P5" s="58" t="s">
        <v>149</v>
      </c>
    </row>
    <row r="6" spans="1:16" ht="25.5">
      <c r="A6" s="54" t="s">
        <v>18</v>
      </c>
      <c r="B6" s="8">
        <v>237</v>
      </c>
      <c r="C6" s="8">
        <v>251</v>
      </c>
      <c r="D6" s="8">
        <v>279</v>
      </c>
      <c r="E6" s="8">
        <v>279</v>
      </c>
      <c r="F6" s="8">
        <v>265</v>
      </c>
      <c r="G6" s="8">
        <v>279</v>
      </c>
      <c r="H6" s="8">
        <v>279</v>
      </c>
      <c r="I6" s="8">
        <v>139</v>
      </c>
      <c r="J6" s="8">
        <v>279</v>
      </c>
      <c r="K6" s="8">
        <v>223</v>
      </c>
      <c r="L6" s="8">
        <v>279</v>
      </c>
      <c r="M6" s="8">
        <v>279</v>
      </c>
      <c r="N6" s="55">
        <f t="shared" si="0"/>
        <v>3068</v>
      </c>
      <c r="O6" s="56" t="s">
        <v>156</v>
      </c>
      <c r="P6" s="58" t="s">
        <v>149</v>
      </c>
    </row>
    <row r="7" spans="1:16" ht="25.5">
      <c r="A7" s="54" t="s">
        <v>164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130</v>
      </c>
      <c r="J7" s="8">
        <v>214</v>
      </c>
      <c r="K7" s="8">
        <v>220</v>
      </c>
      <c r="L7" s="8">
        <v>220</v>
      </c>
      <c r="M7" s="8">
        <v>0</v>
      </c>
      <c r="N7" s="55">
        <f t="shared" si="0"/>
        <v>784</v>
      </c>
      <c r="O7" s="56" t="s">
        <v>156</v>
      </c>
      <c r="P7" s="58" t="s">
        <v>149</v>
      </c>
    </row>
    <row r="8" spans="1:16" ht="25.5">
      <c r="A8" s="54" t="s">
        <v>164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265</v>
      </c>
      <c r="N8" s="55">
        <f>SUM(B8:M8)</f>
        <v>265</v>
      </c>
      <c r="O8" s="56" t="s">
        <v>156</v>
      </c>
      <c r="P8" s="58" t="s">
        <v>149</v>
      </c>
    </row>
    <row r="9" spans="1:16" ht="25.5">
      <c r="A9" s="54" t="s">
        <v>19</v>
      </c>
      <c r="B9" s="8">
        <v>279</v>
      </c>
      <c r="C9" s="8">
        <v>279</v>
      </c>
      <c r="D9" s="8">
        <v>279</v>
      </c>
      <c r="E9" s="8">
        <v>279</v>
      </c>
      <c r="F9" s="8">
        <v>279</v>
      </c>
      <c r="G9" s="8">
        <v>279</v>
      </c>
      <c r="H9" s="8">
        <v>279</v>
      </c>
      <c r="I9" s="8">
        <v>279</v>
      </c>
      <c r="J9" s="8">
        <v>279</v>
      </c>
      <c r="K9" s="8">
        <v>279</v>
      </c>
      <c r="L9" s="8">
        <v>279</v>
      </c>
      <c r="M9" s="8">
        <v>265</v>
      </c>
      <c r="N9" s="55">
        <f t="shared" si="0"/>
        <v>3334</v>
      </c>
      <c r="O9" s="56" t="s">
        <v>156</v>
      </c>
      <c r="P9" s="58" t="s">
        <v>149</v>
      </c>
    </row>
    <row r="10" spans="1:16" ht="25.5">
      <c r="A10" s="54" t="s">
        <v>26</v>
      </c>
      <c r="B10" s="2">
        <v>140</v>
      </c>
      <c r="C10" s="2">
        <v>140</v>
      </c>
      <c r="D10" s="2">
        <v>0</v>
      </c>
      <c r="E10" s="2">
        <v>0</v>
      </c>
      <c r="F10" s="2">
        <v>0</v>
      </c>
      <c r="G10" s="2">
        <v>92.75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5">
        <f t="shared" si="0"/>
        <v>372.75</v>
      </c>
      <c r="O10" s="56" t="s">
        <v>156</v>
      </c>
      <c r="P10" s="58" t="s">
        <v>149</v>
      </c>
    </row>
    <row r="11" spans="1:16" ht="25.5">
      <c r="A11" s="54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63</v>
      </c>
      <c r="I11" s="8">
        <v>0</v>
      </c>
      <c r="J11" s="2">
        <v>68.25</v>
      </c>
      <c r="K11" s="2">
        <v>138.25</v>
      </c>
      <c r="L11" s="2">
        <v>140</v>
      </c>
      <c r="M11" s="2">
        <v>140</v>
      </c>
      <c r="N11" s="55">
        <f t="shared" si="0"/>
        <v>549.5</v>
      </c>
      <c r="O11" s="56" t="s">
        <v>156</v>
      </c>
      <c r="P11" s="58" t="s">
        <v>149</v>
      </c>
    </row>
    <row r="12" spans="1:16" ht="25.5">
      <c r="A12" s="54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129.5</v>
      </c>
      <c r="G12" s="8">
        <v>105</v>
      </c>
      <c r="H12" s="8">
        <v>63</v>
      </c>
      <c r="I12" s="8">
        <v>0</v>
      </c>
      <c r="J12" s="8">
        <v>136.5</v>
      </c>
      <c r="K12" s="8">
        <v>108.5</v>
      </c>
      <c r="L12" s="8">
        <v>0</v>
      </c>
      <c r="M12" s="8">
        <v>0</v>
      </c>
      <c r="N12" s="55">
        <f t="shared" si="0"/>
        <v>542.5</v>
      </c>
      <c r="O12" s="56" t="s">
        <v>156</v>
      </c>
      <c r="P12" s="58" t="s">
        <v>149</v>
      </c>
    </row>
    <row r="13" spans="1:16" ht="25.5">
      <c r="A13" s="54" t="s">
        <v>174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279</v>
      </c>
      <c r="N13" s="55">
        <f t="shared" si="0"/>
        <v>279</v>
      </c>
      <c r="O13" s="56" t="s">
        <v>156</v>
      </c>
      <c r="P13" s="58" t="s">
        <v>149</v>
      </c>
    </row>
    <row r="14" spans="1:16" ht="25.5">
      <c r="A14" s="54" t="s">
        <v>21</v>
      </c>
      <c r="B14" s="8">
        <v>279</v>
      </c>
      <c r="C14" s="8">
        <v>279</v>
      </c>
      <c r="D14" s="8">
        <v>279</v>
      </c>
      <c r="E14" s="8">
        <v>279</v>
      </c>
      <c r="F14" s="8">
        <v>279</v>
      </c>
      <c r="G14" s="8">
        <v>0</v>
      </c>
      <c r="H14" s="8">
        <v>279</v>
      </c>
      <c r="I14" s="8">
        <v>279</v>
      </c>
      <c r="J14" s="8">
        <v>279</v>
      </c>
      <c r="K14" s="8">
        <v>279</v>
      </c>
      <c r="L14" s="8">
        <v>279</v>
      </c>
      <c r="M14" s="8">
        <v>279</v>
      </c>
      <c r="N14" s="55">
        <f t="shared" si="0"/>
        <v>3069</v>
      </c>
      <c r="O14" s="56" t="s">
        <v>156</v>
      </c>
      <c r="P14" s="58" t="s">
        <v>149</v>
      </c>
    </row>
    <row r="15" spans="1:16" ht="12.75">
      <c r="A15" s="54" t="s">
        <v>22</v>
      </c>
      <c r="B15" s="8">
        <v>140</v>
      </c>
      <c r="C15" s="8">
        <v>140</v>
      </c>
      <c r="D15" s="8">
        <v>140</v>
      </c>
      <c r="E15" s="8">
        <v>140</v>
      </c>
      <c r="F15" s="8">
        <v>140</v>
      </c>
      <c r="G15" s="8">
        <v>140</v>
      </c>
      <c r="H15" s="8">
        <v>140</v>
      </c>
      <c r="I15" s="8">
        <v>140</v>
      </c>
      <c r="J15" s="8">
        <v>140</v>
      </c>
      <c r="K15" s="8">
        <v>140</v>
      </c>
      <c r="L15" s="8">
        <v>140</v>
      </c>
      <c r="M15" s="8">
        <v>140</v>
      </c>
      <c r="N15" s="55">
        <f t="shared" si="0"/>
        <v>1680</v>
      </c>
      <c r="O15" s="56"/>
      <c r="P15" s="58"/>
    </row>
    <row r="16" spans="1:16" ht="25.5">
      <c r="A16" s="54" t="s">
        <v>23</v>
      </c>
      <c r="B16" s="8">
        <v>140</v>
      </c>
      <c r="C16" s="8">
        <v>140</v>
      </c>
      <c r="D16" s="8">
        <v>140</v>
      </c>
      <c r="E16" s="8">
        <v>140</v>
      </c>
      <c r="F16" s="8">
        <v>140</v>
      </c>
      <c r="G16" s="8">
        <v>140</v>
      </c>
      <c r="H16" s="8">
        <v>140</v>
      </c>
      <c r="I16" s="8">
        <v>140</v>
      </c>
      <c r="J16" s="8">
        <v>140</v>
      </c>
      <c r="K16" s="8">
        <v>136</v>
      </c>
      <c r="L16" s="8">
        <v>140</v>
      </c>
      <c r="M16" s="8">
        <v>128</v>
      </c>
      <c r="N16" s="55">
        <f t="shared" si="0"/>
        <v>1664</v>
      </c>
      <c r="O16" s="56" t="s">
        <v>156</v>
      </c>
      <c r="P16" s="58" t="s">
        <v>149</v>
      </c>
    </row>
    <row r="17" spans="1:16" ht="25.5">
      <c r="A17" s="54" t="s">
        <v>25</v>
      </c>
      <c r="B17" s="8">
        <v>140</v>
      </c>
      <c r="C17" s="8">
        <v>140</v>
      </c>
      <c r="D17" s="8">
        <v>140</v>
      </c>
      <c r="E17" s="8">
        <v>140</v>
      </c>
      <c r="F17" s="8">
        <v>136.5</v>
      </c>
      <c r="G17" s="8">
        <v>140</v>
      </c>
      <c r="H17" s="8">
        <v>140</v>
      </c>
      <c r="I17" s="8">
        <v>122.5</v>
      </c>
      <c r="J17" s="8">
        <v>133</v>
      </c>
      <c r="K17" s="8">
        <v>112</v>
      </c>
      <c r="L17" s="8">
        <v>140</v>
      </c>
      <c r="M17" s="8">
        <v>136</v>
      </c>
      <c r="N17" s="55">
        <f t="shared" si="0"/>
        <v>1620</v>
      </c>
      <c r="O17" s="56" t="s">
        <v>156</v>
      </c>
      <c r="P17" s="58" t="s">
        <v>149</v>
      </c>
    </row>
    <row r="18" spans="1:16" ht="25.5">
      <c r="A18" s="54" t="s">
        <v>34</v>
      </c>
      <c r="B18" s="8">
        <v>0</v>
      </c>
      <c r="C18" s="8">
        <v>258</v>
      </c>
      <c r="D18" s="8">
        <v>279</v>
      </c>
      <c r="E18" s="8">
        <v>279</v>
      </c>
      <c r="F18" s="8">
        <v>279</v>
      </c>
      <c r="G18" s="8">
        <v>279</v>
      </c>
      <c r="H18" s="8">
        <v>275.5</v>
      </c>
      <c r="I18" s="8">
        <v>184.5</v>
      </c>
      <c r="J18" s="8">
        <v>279</v>
      </c>
      <c r="K18" s="8">
        <v>279</v>
      </c>
      <c r="L18" s="8">
        <v>279</v>
      </c>
      <c r="M18" s="8">
        <v>279</v>
      </c>
      <c r="N18" s="55">
        <f t="shared" si="0"/>
        <v>2950</v>
      </c>
      <c r="O18" s="56" t="s">
        <v>156</v>
      </c>
      <c r="P18" s="59" t="s">
        <v>165</v>
      </c>
    </row>
    <row r="19" spans="1:16" ht="25.5">
      <c r="A19" s="54" t="s">
        <v>32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373</v>
      </c>
      <c r="J19" s="8">
        <v>413</v>
      </c>
      <c r="K19" s="8">
        <v>413</v>
      </c>
      <c r="L19" s="8">
        <v>413</v>
      </c>
      <c r="M19" s="8">
        <v>413</v>
      </c>
      <c r="N19" s="55">
        <f t="shared" si="0"/>
        <v>2025</v>
      </c>
      <c r="O19" s="56" t="s">
        <v>156</v>
      </c>
      <c r="P19" s="59" t="s">
        <v>165</v>
      </c>
    </row>
    <row r="20" spans="1:16" ht="25.5">
      <c r="A20" s="54" t="s">
        <v>166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196</v>
      </c>
      <c r="J20" s="8">
        <v>220</v>
      </c>
      <c r="K20" s="8">
        <v>184</v>
      </c>
      <c r="L20" s="8">
        <v>0</v>
      </c>
      <c r="M20" s="8">
        <v>0</v>
      </c>
      <c r="N20" s="55">
        <f t="shared" si="0"/>
        <v>600</v>
      </c>
      <c r="O20" s="56" t="s">
        <v>156</v>
      </c>
      <c r="P20" s="59" t="s">
        <v>165</v>
      </c>
    </row>
    <row r="21" spans="1:16" ht="25.5">
      <c r="A21" s="54" t="s">
        <v>175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126</v>
      </c>
      <c r="L21" s="8">
        <v>0</v>
      </c>
      <c r="M21" s="8">
        <v>98</v>
      </c>
      <c r="N21" s="55">
        <f t="shared" si="0"/>
        <v>224</v>
      </c>
      <c r="O21" s="56" t="s">
        <v>156</v>
      </c>
      <c r="P21" s="59" t="s">
        <v>165</v>
      </c>
    </row>
    <row r="22" spans="1:16" ht="25.5">
      <c r="A22" s="54" t="s">
        <v>28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279</v>
      </c>
      <c r="J22" s="8">
        <v>279</v>
      </c>
      <c r="K22" s="8">
        <v>181</v>
      </c>
      <c r="L22" s="8">
        <v>279</v>
      </c>
      <c r="M22" s="8">
        <v>270.25</v>
      </c>
      <c r="N22" s="55">
        <f t="shared" si="0"/>
        <v>1288.25</v>
      </c>
      <c r="O22" s="56" t="s">
        <v>156</v>
      </c>
      <c r="P22" s="59" t="s">
        <v>165</v>
      </c>
    </row>
    <row r="23" spans="1:16" ht="25.5">
      <c r="A23" s="54" t="s">
        <v>29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220</v>
      </c>
      <c r="J23" s="8">
        <v>220</v>
      </c>
      <c r="K23" s="8">
        <v>220</v>
      </c>
      <c r="L23" s="8">
        <v>220</v>
      </c>
      <c r="M23" s="8">
        <v>217</v>
      </c>
      <c r="N23" s="55">
        <f t="shared" si="0"/>
        <v>1097</v>
      </c>
      <c r="O23" s="56" t="s">
        <v>156</v>
      </c>
      <c r="P23" s="59" t="s">
        <v>165</v>
      </c>
    </row>
    <row r="24" spans="1:16" ht="25.5">
      <c r="A24" s="60" t="s">
        <v>35</v>
      </c>
      <c r="B24" s="8">
        <v>265</v>
      </c>
      <c r="C24" s="8">
        <v>279</v>
      </c>
      <c r="D24" s="8">
        <v>279</v>
      </c>
      <c r="E24" s="8">
        <v>279</v>
      </c>
      <c r="F24" s="8">
        <v>279</v>
      </c>
      <c r="G24" s="8">
        <v>223</v>
      </c>
      <c r="H24" s="8">
        <v>279</v>
      </c>
      <c r="I24" s="8">
        <v>139</v>
      </c>
      <c r="J24" s="8">
        <v>279</v>
      </c>
      <c r="K24" s="8">
        <v>279</v>
      </c>
      <c r="L24" s="2">
        <v>279</v>
      </c>
      <c r="M24" s="2">
        <v>265</v>
      </c>
      <c r="N24" s="61">
        <f t="shared" si="0"/>
        <v>3124</v>
      </c>
      <c r="O24" s="62" t="s">
        <v>156</v>
      </c>
      <c r="P24" s="63" t="s">
        <v>165</v>
      </c>
    </row>
    <row r="25" spans="1:16" ht="25.5">
      <c r="A25" s="54" t="s">
        <v>176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279</v>
      </c>
      <c r="M25" s="2">
        <v>279</v>
      </c>
      <c r="N25" s="61">
        <f t="shared" si="0"/>
        <v>558</v>
      </c>
      <c r="O25" s="56" t="s">
        <v>156</v>
      </c>
      <c r="P25" s="58" t="s">
        <v>151</v>
      </c>
    </row>
    <row r="26" spans="1:16" ht="25.5">
      <c r="A26" s="54" t="s">
        <v>37</v>
      </c>
      <c r="B26" s="8">
        <v>413</v>
      </c>
      <c r="C26" s="8">
        <v>413</v>
      </c>
      <c r="D26" s="8">
        <v>413</v>
      </c>
      <c r="E26" s="8">
        <v>377</v>
      </c>
      <c r="F26" s="8">
        <v>413</v>
      </c>
      <c r="G26" s="8">
        <v>413</v>
      </c>
      <c r="H26" s="8">
        <v>293</v>
      </c>
      <c r="I26" s="8">
        <v>413</v>
      </c>
      <c r="J26" s="8">
        <v>413</v>
      </c>
      <c r="K26" s="8">
        <v>413</v>
      </c>
      <c r="L26" s="8">
        <v>413</v>
      </c>
      <c r="M26" s="8">
        <v>393</v>
      </c>
      <c r="N26" s="55">
        <f t="shared" si="0"/>
        <v>4780</v>
      </c>
      <c r="O26" s="56" t="s">
        <v>156</v>
      </c>
      <c r="P26" s="58" t="s">
        <v>151</v>
      </c>
    </row>
    <row r="27" spans="1:16" ht="25.5">
      <c r="A27" s="54" t="s">
        <v>38</v>
      </c>
      <c r="B27" s="2">
        <v>413</v>
      </c>
      <c r="C27" s="2">
        <v>413</v>
      </c>
      <c r="D27" s="2">
        <v>413</v>
      </c>
      <c r="E27" s="2">
        <v>413</v>
      </c>
      <c r="F27" s="2">
        <v>413</v>
      </c>
      <c r="G27" s="2">
        <v>413</v>
      </c>
      <c r="H27" s="2">
        <v>413</v>
      </c>
      <c r="I27" s="2">
        <v>413</v>
      </c>
      <c r="J27" s="2">
        <v>413</v>
      </c>
      <c r="K27" s="2">
        <v>413</v>
      </c>
      <c r="L27" s="2">
        <v>413</v>
      </c>
      <c r="M27" s="2">
        <v>413</v>
      </c>
      <c r="N27" s="55">
        <f t="shared" si="0"/>
        <v>4956</v>
      </c>
      <c r="O27" s="56" t="s">
        <v>156</v>
      </c>
      <c r="P27" s="58" t="s">
        <v>151</v>
      </c>
    </row>
    <row r="28" spans="1:16" ht="25.5">
      <c r="A28" s="54" t="s">
        <v>39</v>
      </c>
      <c r="B28" s="2">
        <v>303</v>
      </c>
      <c r="C28" s="2">
        <v>393</v>
      </c>
      <c r="D28" s="2">
        <v>393</v>
      </c>
      <c r="E28" s="2">
        <v>389</v>
      </c>
      <c r="F28" s="2">
        <v>385</v>
      </c>
      <c r="G28" s="2">
        <v>379</v>
      </c>
      <c r="H28" s="2">
        <v>393</v>
      </c>
      <c r="I28" s="2">
        <v>385</v>
      </c>
      <c r="J28" s="2">
        <v>403</v>
      </c>
      <c r="K28" s="2">
        <v>413</v>
      </c>
      <c r="L28" s="2">
        <v>401</v>
      </c>
      <c r="M28" s="2">
        <v>327</v>
      </c>
      <c r="N28" s="55">
        <f t="shared" si="0"/>
        <v>4564</v>
      </c>
      <c r="O28" s="56" t="s">
        <v>156</v>
      </c>
      <c r="P28" s="58" t="s">
        <v>151</v>
      </c>
    </row>
    <row r="29" spans="1:16" ht="25.5">
      <c r="A29" s="54" t="s">
        <v>40</v>
      </c>
      <c r="B29" s="2">
        <v>345</v>
      </c>
      <c r="C29" s="2">
        <v>373</v>
      </c>
      <c r="D29" s="2">
        <v>413</v>
      </c>
      <c r="E29" s="2">
        <v>349</v>
      </c>
      <c r="F29" s="2">
        <v>413</v>
      </c>
      <c r="G29" s="2">
        <v>345</v>
      </c>
      <c r="H29" s="2">
        <v>305</v>
      </c>
      <c r="I29" s="2">
        <v>301</v>
      </c>
      <c r="J29" s="2">
        <v>413</v>
      </c>
      <c r="K29" s="2">
        <v>393</v>
      </c>
      <c r="L29" s="2">
        <v>413</v>
      </c>
      <c r="M29" s="2">
        <v>353</v>
      </c>
      <c r="N29" s="55">
        <f t="shared" si="0"/>
        <v>4416</v>
      </c>
      <c r="O29" s="56" t="s">
        <v>156</v>
      </c>
      <c r="P29" s="58" t="s">
        <v>151</v>
      </c>
    </row>
    <row r="30" spans="1:16" ht="25.5">
      <c r="A30" s="54" t="s">
        <v>42</v>
      </c>
      <c r="B30" s="2">
        <v>129.5</v>
      </c>
      <c r="C30" s="2">
        <v>133</v>
      </c>
      <c r="D30" s="2">
        <v>123.38</v>
      </c>
      <c r="E30" s="2">
        <v>116.37</v>
      </c>
      <c r="F30" s="2">
        <v>133</v>
      </c>
      <c r="G30" s="2">
        <v>127.75</v>
      </c>
      <c r="H30" s="2">
        <v>112</v>
      </c>
      <c r="I30" s="2">
        <v>124.25</v>
      </c>
      <c r="J30" s="2">
        <v>129.5</v>
      </c>
      <c r="K30" s="2">
        <v>122.5</v>
      </c>
      <c r="L30" s="2">
        <v>129.5</v>
      </c>
      <c r="M30" s="2">
        <v>119</v>
      </c>
      <c r="N30" s="55">
        <f t="shared" si="0"/>
        <v>1499.75</v>
      </c>
      <c r="O30" s="56" t="s">
        <v>156</v>
      </c>
      <c r="P30" s="58" t="s">
        <v>151</v>
      </c>
    </row>
    <row r="31" spans="1:16" ht="25.5">
      <c r="A31" s="54" t="s">
        <v>43</v>
      </c>
      <c r="B31" s="2">
        <v>413</v>
      </c>
      <c r="C31" s="2">
        <v>413</v>
      </c>
      <c r="D31" s="2">
        <v>413</v>
      </c>
      <c r="E31" s="2">
        <v>353</v>
      </c>
      <c r="F31" s="2">
        <v>399</v>
      </c>
      <c r="G31" s="2">
        <v>113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5">
        <f t="shared" si="0"/>
        <v>2104</v>
      </c>
      <c r="O31" s="56" t="s">
        <v>156</v>
      </c>
      <c r="P31" s="58" t="s">
        <v>151</v>
      </c>
    </row>
    <row r="32" spans="1:16" ht="25.5">
      <c r="A32" s="54" t="s">
        <v>44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5">
        <f t="shared" si="0"/>
        <v>0</v>
      </c>
      <c r="O32" s="56" t="s">
        <v>156</v>
      </c>
      <c r="P32" s="58" t="s">
        <v>151</v>
      </c>
    </row>
    <row r="33" spans="1:16" ht="25.5">
      <c r="A33" s="54" t="s">
        <v>44</v>
      </c>
      <c r="B33" s="2">
        <v>413</v>
      </c>
      <c r="C33" s="2">
        <v>413</v>
      </c>
      <c r="D33" s="2">
        <v>413</v>
      </c>
      <c r="E33" s="2">
        <v>413</v>
      </c>
      <c r="F33" s="2">
        <v>413</v>
      </c>
      <c r="G33" s="2">
        <v>213</v>
      </c>
      <c r="H33" s="2">
        <v>413</v>
      </c>
      <c r="I33" s="2">
        <v>333</v>
      </c>
      <c r="J33" s="2">
        <v>373</v>
      </c>
      <c r="K33" s="2">
        <v>0</v>
      </c>
      <c r="L33" s="2">
        <v>0</v>
      </c>
      <c r="M33" s="2">
        <v>0</v>
      </c>
      <c r="N33" s="55">
        <f t="shared" si="0"/>
        <v>3397</v>
      </c>
      <c r="O33" s="56" t="s">
        <v>156</v>
      </c>
      <c r="P33" s="58" t="s">
        <v>151</v>
      </c>
    </row>
    <row r="34" spans="1:16" ht="25.5">
      <c r="A34" s="54" t="s">
        <v>45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 t="s">
        <v>177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5">
        <f t="shared" si="0"/>
        <v>0</v>
      </c>
      <c r="O34" s="56" t="s">
        <v>156</v>
      </c>
      <c r="P34" s="58" t="s">
        <v>151</v>
      </c>
    </row>
    <row r="35" spans="1:16" ht="25.5">
      <c r="A35" s="54" t="s">
        <v>46</v>
      </c>
      <c r="B35" s="2">
        <v>393</v>
      </c>
      <c r="C35" s="2">
        <v>393</v>
      </c>
      <c r="D35" s="2">
        <v>413</v>
      </c>
      <c r="E35" s="2">
        <v>413</v>
      </c>
      <c r="F35" s="2">
        <v>371</v>
      </c>
      <c r="G35" s="2">
        <v>313</v>
      </c>
      <c r="H35" s="2">
        <v>387</v>
      </c>
      <c r="I35" s="2">
        <v>413</v>
      </c>
      <c r="J35" s="2">
        <v>413</v>
      </c>
      <c r="K35" s="2">
        <v>393</v>
      </c>
      <c r="L35" s="2">
        <v>413</v>
      </c>
      <c r="M35" s="2">
        <v>413</v>
      </c>
      <c r="N35" s="55">
        <f t="shared" si="0"/>
        <v>4728</v>
      </c>
      <c r="O35" s="56" t="s">
        <v>156</v>
      </c>
      <c r="P35" s="58" t="s">
        <v>151</v>
      </c>
    </row>
    <row r="36" spans="1:16" ht="25.5">
      <c r="A36" s="54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184.5</v>
      </c>
      <c r="I36" s="2">
        <v>263.25</v>
      </c>
      <c r="J36" s="2">
        <v>0</v>
      </c>
      <c r="K36" s="2">
        <v>0</v>
      </c>
      <c r="L36" s="2">
        <v>0</v>
      </c>
      <c r="M36" s="2">
        <v>0</v>
      </c>
      <c r="N36" s="55">
        <f t="shared" si="0"/>
        <v>447.75</v>
      </c>
      <c r="O36" s="56" t="s">
        <v>156</v>
      </c>
      <c r="P36" s="58" t="s">
        <v>151</v>
      </c>
    </row>
    <row r="37" spans="1:16" ht="25.5">
      <c r="A37" s="54" t="s">
        <v>48</v>
      </c>
      <c r="B37" s="2">
        <v>279</v>
      </c>
      <c r="C37" s="2">
        <v>279</v>
      </c>
      <c r="D37" s="2">
        <v>195</v>
      </c>
      <c r="E37" s="2">
        <v>266.75</v>
      </c>
      <c r="F37" s="2">
        <v>265</v>
      </c>
      <c r="G37" s="2">
        <v>279</v>
      </c>
      <c r="H37" s="8">
        <v>0</v>
      </c>
      <c r="I37" s="8">
        <v>0</v>
      </c>
      <c r="J37" s="8">
        <v>0</v>
      </c>
      <c r="K37" s="8">
        <v>0</v>
      </c>
      <c r="L37" s="2">
        <v>0</v>
      </c>
      <c r="M37" s="2">
        <v>0</v>
      </c>
      <c r="N37" s="55">
        <f t="shared" si="0"/>
        <v>1563.75</v>
      </c>
      <c r="O37" s="56" t="s">
        <v>156</v>
      </c>
      <c r="P37" s="58" t="s">
        <v>151</v>
      </c>
    </row>
    <row r="38" spans="1:16" ht="25.5">
      <c r="A38" s="54" t="s">
        <v>49</v>
      </c>
      <c r="B38" s="2">
        <v>413</v>
      </c>
      <c r="C38" s="2">
        <v>413</v>
      </c>
      <c r="D38" s="2">
        <v>413</v>
      </c>
      <c r="E38" s="2">
        <v>413</v>
      </c>
      <c r="F38" s="2">
        <v>413</v>
      </c>
      <c r="G38" s="2">
        <v>413</v>
      </c>
      <c r="H38" s="2">
        <v>333</v>
      </c>
      <c r="I38" s="2">
        <v>353</v>
      </c>
      <c r="J38" s="2">
        <v>413</v>
      </c>
      <c r="K38" s="2">
        <v>413</v>
      </c>
      <c r="L38" s="2">
        <v>413</v>
      </c>
      <c r="M38" s="2">
        <v>413</v>
      </c>
      <c r="N38" s="55">
        <f t="shared" si="0"/>
        <v>4816</v>
      </c>
      <c r="O38" s="56" t="s">
        <v>156</v>
      </c>
      <c r="P38" s="58" t="s">
        <v>151</v>
      </c>
    </row>
    <row r="39" spans="1:16" ht="25.5">
      <c r="A39" s="54" t="s">
        <v>50</v>
      </c>
      <c r="B39" s="2">
        <v>279</v>
      </c>
      <c r="C39" s="2">
        <v>279</v>
      </c>
      <c r="D39" s="2">
        <v>279</v>
      </c>
      <c r="E39" s="2">
        <v>279</v>
      </c>
      <c r="F39" s="2">
        <v>279</v>
      </c>
      <c r="G39" s="2">
        <v>279</v>
      </c>
      <c r="H39" s="2">
        <v>279</v>
      </c>
      <c r="I39" s="2">
        <v>279</v>
      </c>
      <c r="J39" s="2">
        <v>279</v>
      </c>
      <c r="K39" s="2">
        <v>279</v>
      </c>
      <c r="L39" s="2">
        <v>279</v>
      </c>
      <c r="M39" s="2">
        <v>279</v>
      </c>
      <c r="N39" s="55">
        <f t="shared" si="0"/>
        <v>3348</v>
      </c>
      <c r="O39" s="56" t="s">
        <v>156</v>
      </c>
      <c r="P39" s="58" t="s">
        <v>151</v>
      </c>
    </row>
    <row r="40" spans="1:16" ht="25.5">
      <c r="A40" s="54" t="s">
        <v>52</v>
      </c>
      <c r="B40" s="2">
        <v>265</v>
      </c>
      <c r="C40" s="2">
        <v>251</v>
      </c>
      <c r="D40" s="2">
        <v>279</v>
      </c>
      <c r="E40" s="2">
        <v>223</v>
      </c>
      <c r="F40" s="2">
        <v>195</v>
      </c>
      <c r="G40" s="2">
        <v>55</v>
      </c>
      <c r="H40" s="2">
        <v>223</v>
      </c>
      <c r="I40" s="2">
        <v>265</v>
      </c>
      <c r="J40" s="2">
        <v>265</v>
      </c>
      <c r="K40" s="2">
        <v>223</v>
      </c>
      <c r="L40" s="2">
        <v>195</v>
      </c>
      <c r="M40" s="2">
        <v>265</v>
      </c>
      <c r="N40" s="55">
        <f t="shared" si="0"/>
        <v>2704</v>
      </c>
      <c r="O40" s="56" t="s">
        <v>156</v>
      </c>
      <c r="P40" s="58" t="s">
        <v>151</v>
      </c>
    </row>
    <row r="41" spans="1:16" ht="25.5">
      <c r="A41" s="54" t="s">
        <v>53</v>
      </c>
      <c r="B41" s="2">
        <v>247.5</v>
      </c>
      <c r="C41" s="2">
        <v>251</v>
      </c>
      <c r="D41" s="2">
        <v>258</v>
      </c>
      <c r="E41" s="2">
        <v>251</v>
      </c>
      <c r="F41" s="2">
        <v>237</v>
      </c>
      <c r="G41" s="2">
        <v>240.5</v>
      </c>
      <c r="H41" s="2">
        <v>230</v>
      </c>
      <c r="I41" s="2">
        <v>177.5</v>
      </c>
      <c r="J41" s="2">
        <v>233.5</v>
      </c>
      <c r="K41" s="2">
        <v>230</v>
      </c>
      <c r="L41" s="2">
        <v>265</v>
      </c>
      <c r="M41" s="2">
        <v>240.5</v>
      </c>
      <c r="N41" s="55">
        <f t="shared" si="0"/>
        <v>2861.5</v>
      </c>
      <c r="O41" s="56" t="s">
        <v>156</v>
      </c>
      <c r="P41" s="58" t="s">
        <v>151</v>
      </c>
    </row>
    <row r="42" spans="1:16" ht="25.5">
      <c r="A42" s="54" t="s">
        <v>54</v>
      </c>
      <c r="B42" s="2">
        <v>220</v>
      </c>
      <c r="C42" s="2">
        <v>220</v>
      </c>
      <c r="D42" s="2">
        <v>220</v>
      </c>
      <c r="E42" s="2">
        <v>220</v>
      </c>
      <c r="F42" s="2">
        <v>220</v>
      </c>
      <c r="G42" s="2">
        <v>184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5">
        <f t="shared" si="0"/>
        <v>1284</v>
      </c>
      <c r="O42" s="56" t="s">
        <v>156</v>
      </c>
      <c r="P42" s="58" t="s">
        <v>151</v>
      </c>
    </row>
    <row r="43" spans="1:16" ht="25.5">
      <c r="A43" s="54" t="s">
        <v>55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245</v>
      </c>
      <c r="I43" s="2">
        <v>141</v>
      </c>
      <c r="J43" s="2">
        <v>0</v>
      </c>
      <c r="K43" s="2">
        <v>0</v>
      </c>
      <c r="L43" s="2">
        <v>0</v>
      </c>
      <c r="M43" s="2">
        <v>241</v>
      </c>
      <c r="N43" s="55">
        <f t="shared" si="0"/>
        <v>627</v>
      </c>
      <c r="O43" s="56" t="s">
        <v>156</v>
      </c>
      <c r="P43" s="58" t="s">
        <v>151</v>
      </c>
    </row>
    <row r="44" spans="1:16" ht="25.5">
      <c r="A44" s="54" t="s">
        <v>55</v>
      </c>
      <c r="B44" s="2">
        <v>393</v>
      </c>
      <c r="C44" s="2">
        <v>349</v>
      </c>
      <c r="D44" s="2">
        <v>413</v>
      </c>
      <c r="E44" s="2">
        <v>413</v>
      </c>
      <c r="F44" s="2">
        <v>313</v>
      </c>
      <c r="G44" s="2">
        <v>309</v>
      </c>
      <c r="H44" s="8">
        <v>0</v>
      </c>
      <c r="I44" s="8">
        <v>0</v>
      </c>
      <c r="J44" s="8">
        <v>0</v>
      </c>
      <c r="K44" s="8">
        <v>0</v>
      </c>
      <c r="L44" s="2">
        <v>0</v>
      </c>
      <c r="M44" s="2">
        <v>0</v>
      </c>
      <c r="N44" s="55">
        <f t="shared" si="0"/>
        <v>2190</v>
      </c>
      <c r="O44" s="56" t="s">
        <v>156</v>
      </c>
      <c r="P44" s="58" t="s">
        <v>151</v>
      </c>
    </row>
    <row r="45" spans="1:16" ht="25.5">
      <c r="A45" s="54" t="s">
        <v>56</v>
      </c>
      <c r="B45" s="2">
        <v>110.25</v>
      </c>
      <c r="C45" s="2">
        <v>84</v>
      </c>
      <c r="D45" s="2">
        <v>0</v>
      </c>
      <c r="E45" s="2">
        <v>0</v>
      </c>
      <c r="F45" s="2">
        <v>0</v>
      </c>
      <c r="G45" s="2">
        <v>0</v>
      </c>
      <c r="H45" s="2" t="s">
        <v>177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5">
        <f t="shared" si="0"/>
        <v>194.25</v>
      </c>
      <c r="O45" s="56" t="s">
        <v>156</v>
      </c>
      <c r="P45" s="58" t="s">
        <v>151</v>
      </c>
    </row>
    <row r="46" spans="1:16" ht="25.5">
      <c r="A46" s="54" t="s">
        <v>57</v>
      </c>
      <c r="B46" s="2">
        <v>373</v>
      </c>
      <c r="C46" s="2">
        <v>413</v>
      </c>
      <c r="D46" s="2">
        <v>413</v>
      </c>
      <c r="E46" s="2">
        <v>413</v>
      </c>
      <c r="F46" s="2">
        <v>413</v>
      </c>
      <c r="G46" s="2">
        <v>413</v>
      </c>
      <c r="H46" s="2">
        <v>413</v>
      </c>
      <c r="I46" s="2">
        <v>153</v>
      </c>
      <c r="J46" s="2">
        <v>333</v>
      </c>
      <c r="K46" s="2">
        <v>413</v>
      </c>
      <c r="L46" s="2">
        <v>413</v>
      </c>
      <c r="M46" s="2">
        <v>413</v>
      </c>
      <c r="N46" s="55">
        <f t="shared" si="0"/>
        <v>4576</v>
      </c>
      <c r="O46" s="56" t="s">
        <v>156</v>
      </c>
      <c r="P46" s="58" t="s">
        <v>151</v>
      </c>
    </row>
    <row r="47" spans="1:16" ht="25.5">
      <c r="A47" s="54" t="s">
        <v>169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167</v>
      </c>
      <c r="L47" s="2">
        <v>27</v>
      </c>
      <c r="M47" s="2">
        <v>0</v>
      </c>
      <c r="N47" s="55">
        <f t="shared" si="0"/>
        <v>194</v>
      </c>
      <c r="O47" s="56" t="s">
        <v>156</v>
      </c>
      <c r="P47" s="58" t="s">
        <v>151</v>
      </c>
    </row>
    <row r="48" spans="1:16" ht="25.5">
      <c r="A48" s="54" t="s">
        <v>59</v>
      </c>
      <c r="B48" s="2">
        <v>220</v>
      </c>
      <c r="C48" s="2">
        <v>220</v>
      </c>
      <c r="D48" s="2">
        <v>220</v>
      </c>
      <c r="E48" s="2">
        <v>220</v>
      </c>
      <c r="F48" s="2">
        <v>220</v>
      </c>
      <c r="G48" s="2">
        <v>220</v>
      </c>
      <c r="H48" s="2">
        <v>220</v>
      </c>
      <c r="I48" s="2">
        <v>220</v>
      </c>
      <c r="J48" s="2">
        <v>220</v>
      </c>
      <c r="K48" s="8">
        <v>220</v>
      </c>
      <c r="L48" s="8">
        <v>220</v>
      </c>
      <c r="M48" s="8">
        <v>136</v>
      </c>
      <c r="N48" s="55">
        <f t="shared" si="0"/>
        <v>2556</v>
      </c>
      <c r="O48" s="56" t="s">
        <v>156</v>
      </c>
      <c r="P48" s="58" t="s">
        <v>151</v>
      </c>
    </row>
    <row r="49" spans="1:16" ht="25.5">
      <c r="A49" s="54" t="s">
        <v>58</v>
      </c>
      <c r="B49" s="2">
        <v>209</v>
      </c>
      <c r="C49" s="2">
        <v>244</v>
      </c>
      <c r="D49" s="2">
        <v>238.75</v>
      </c>
      <c r="E49" s="2">
        <v>230</v>
      </c>
      <c r="F49" s="2">
        <v>275.5</v>
      </c>
      <c r="G49" s="2">
        <v>256.25</v>
      </c>
      <c r="H49" s="2">
        <v>279</v>
      </c>
      <c r="I49" s="2">
        <v>212.5</v>
      </c>
      <c r="J49" s="2">
        <v>165.25</v>
      </c>
      <c r="K49" s="8">
        <v>279</v>
      </c>
      <c r="L49" s="8">
        <v>268.5</v>
      </c>
      <c r="M49" s="8">
        <v>235.25</v>
      </c>
      <c r="N49" s="55">
        <f t="shared" si="0"/>
        <v>2893</v>
      </c>
      <c r="O49" s="56" t="s">
        <v>156</v>
      </c>
      <c r="P49" s="58" t="s">
        <v>151</v>
      </c>
    </row>
    <row r="50" spans="1:16" ht="25.5">
      <c r="A50" s="54" t="s">
        <v>61</v>
      </c>
      <c r="B50" s="8">
        <v>129.5</v>
      </c>
      <c r="C50" s="8">
        <v>136.5</v>
      </c>
      <c r="D50" s="8">
        <v>140</v>
      </c>
      <c r="E50" s="8">
        <v>122.5</v>
      </c>
      <c r="F50" s="8">
        <v>116.2</v>
      </c>
      <c r="G50" s="8">
        <v>140</v>
      </c>
      <c r="H50" s="8">
        <v>178</v>
      </c>
      <c r="I50" s="8">
        <f>140+122.5-H50</f>
        <v>84.5</v>
      </c>
      <c r="J50" s="8">
        <v>133</v>
      </c>
      <c r="K50" s="8">
        <v>129.5</v>
      </c>
      <c r="L50" s="8">
        <v>122.5</v>
      </c>
      <c r="M50" s="8">
        <v>129.5</v>
      </c>
      <c r="N50" s="55">
        <f t="shared" si="0"/>
        <v>1561.7</v>
      </c>
      <c r="O50" s="56" t="s">
        <v>156</v>
      </c>
      <c r="P50" s="58" t="s">
        <v>152</v>
      </c>
    </row>
    <row r="51" spans="1:16" ht="25.5">
      <c r="A51" s="54" t="s">
        <v>60</v>
      </c>
      <c r="B51" s="8">
        <v>140</v>
      </c>
      <c r="C51" s="8">
        <v>140</v>
      </c>
      <c r="D51" s="8">
        <v>140</v>
      </c>
      <c r="E51" s="8">
        <v>133</v>
      </c>
      <c r="F51" s="8">
        <v>140</v>
      </c>
      <c r="G51" s="8">
        <v>140</v>
      </c>
      <c r="H51" s="8">
        <v>198</v>
      </c>
      <c r="I51" s="8">
        <f>126+129.5-H51</f>
        <v>57.5</v>
      </c>
      <c r="J51" s="8">
        <v>140</v>
      </c>
      <c r="K51" s="8">
        <v>133</v>
      </c>
      <c r="L51" s="8">
        <v>126</v>
      </c>
      <c r="M51" s="2">
        <v>0</v>
      </c>
      <c r="N51" s="55">
        <f t="shared" si="0"/>
        <v>1487.5</v>
      </c>
      <c r="O51" s="56" t="s">
        <v>156</v>
      </c>
      <c r="P51" s="58" t="s">
        <v>152</v>
      </c>
    </row>
    <row r="52" spans="1:16" ht="25.5">
      <c r="A52" s="54" t="s">
        <v>62</v>
      </c>
      <c r="B52" s="8">
        <v>124.25</v>
      </c>
      <c r="C52" s="8">
        <v>140</v>
      </c>
      <c r="D52" s="8">
        <v>140</v>
      </c>
      <c r="E52" s="8">
        <v>140</v>
      </c>
      <c r="F52" s="8">
        <v>140</v>
      </c>
      <c r="G52" s="8">
        <v>129.8</v>
      </c>
      <c r="H52" s="8">
        <v>192</v>
      </c>
      <c r="I52" s="8">
        <f>140+140-H52</f>
        <v>88</v>
      </c>
      <c r="J52" s="2">
        <v>0</v>
      </c>
      <c r="K52" s="2">
        <v>0</v>
      </c>
      <c r="L52" s="2">
        <v>0</v>
      </c>
      <c r="M52" s="8">
        <v>138.25</v>
      </c>
      <c r="N52" s="55">
        <f t="shared" si="0"/>
        <v>1232.3</v>
      </c>
      <c r="O52" s="56" t="s">
        <v>156</v>
      </c>
      <c r="P52" s="58" t="s">
        <v>152</v>
      </c>
    </row>
    <row r="53" spans="1:16" ht="25.5">
      <c r="A53" s="54" t="s">
        <v>63</v>
      </c>
      <c r="B53" s="2">
        <v>95.2</v>
      </c>
      <c r="C53" s="2">
        <v>79.4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8">
        <v>98</v>
      </c>
      <c r="L53" s="2">
        <v>0</v>
      </c>
      <c r="M53" s="8">
        <v>98</v>
      </c>
      <c r="N53" s="55">
        <f t="shared" si="0"/>
        <v>370.6</v>
      </c>
      <c r="O53" s="56" t="s">
        <v>156</v>
      </c>
      <c r="P53" s="58" t="s">
        <v>152</v>
      </c>
    </row>
    <row r="54" spans="1:16" ht="25.5">
      <c r="A54" s="54" t="s">
        <v>64</v>
      </c>
      <c r="B54" s="8">
        <v>140</v>
      </c>
      <c r="C54" s="8">
        <v>140</v>
      </c>
      <c r="D54" s="8">
        <v>140</v>
      </c>
      <c r="E54" s="8">
        <v>140</v>
      </c>
      <c r="F54" s="8">
        <v>140</v>
      </c>
      <c r="G54" s="8">
        <v>138.3</v>
      </c>
      <c r="H54" s="8">
        <v>133.2</v>
      </c>
      <c r="I54" s="8">
        <f>133+140-H54</f>
        <v>139.8</v>
      </c>
      <c r="J54" s="8">
        <v>139.2</v>
      </c>
      <c r="K54" s="67">
        <v>112</v>
      </c>
      <c r="L54" s="2">
        <v>0</v>
      </c>
      <c r="M54" s="8">
        <v>140</v>
      </c>
      <c r="N54" s="55">
        <f t="shared" si="0"/>
        <v>1502.5</v>
      </c>
      <c r="O54" s="56" t="s">
        <v>156</v>
      </c>
      <c r="P54" s="58" t="s">
        <v>152</v>
      </c>
    </row>
    <row r="55" spans="1:16" ht="25.5">
      <c r="A55" s="54" t="s">
        <v>65</v>
      </c>
      <c r="B55" s="2">
        <v>131.5</v>
      </c>
      <c r="C55" s="2">
        <v>129</v>
      </c>
      <c r="D55" s="2">
        <v>121.3</v>
      </c>
      <c r="E55" s="2">
        <v>140</v>
      </c>
      <c r="F55" s="2">
        <v>140</v>
      </c>
      <c r="G55" s="2">
        <v>136.4</v>
      </c>
      <c r="H55" s="2">
        <v>136.5</v>
      </c>
      <c r="I55" s="2">
        <f>133+104.15-H55</f>
        <v>100.65</v>
      </c>
      <c r="J55" s="2">
        <v>133</v>
      </c>
      <c r="K55" s="8">
        <v>113.75</v>
      </c>
      <c r="L55" s="8">
        <v>110.25</v>
      </c>
      <c r="M55" s="8">
        <v>119</v>
      </c>
      <c r="N55" s="55">
        <f t="shared" si="0"/>
        <v>1511.35</v>
      </c>
      <c r="O55" s="56" t="s">
        <v>156</v>
      </c>
      <c r="P55" s="58" t="s">
        <v>152</v>
      </c>
    </row>
    <row r="56" spans="1:16" ht="25.5">
      <c r="A56" s="54" t="s">
        <v>66</v>
      </c>
      <c r="B56" s="2">
        <v>136.6</v>
      </c>
      <c r="C56" s="2">
        <v>140</v>
      </c>
      <c r="D56" s="2">
        <v>140</v>
      </c>
      <c r="E56" s="2">
        <v>140</v>
      </c>
      <c r="F56" s="2">
        <v>140</v>
      </c>
      <c r="G56" s="2">
        <v>140</v>
      </c>
      <c r="H56" s="2">
        <v>140</v>
      </c>
      <c r="I56" s="2">
        <f>140+136.5-H56</f>
        <v>136.5</v>
      </c>
      <c r="J56" s="2">
        <v>140</v>
      </c>
      <c r="K56" s="8">
        <v>140</v>
      </c>
      <c r="L56" s="8">
        <v>140</v>
      </c>
      <c r="M56" s="8">
        <v>140</v>
      </c>
      <c r="N56" s="55">
        <f t="shared" si="0"/>
        <v>1673.1</v>
      </c>
      <c r="O56" s="56" t="s">
        <v>156</v>
      </c>
      <c r="P56" s="58" t="s">
        <v>152</v>
      </c>
    </row>
    <row r="57" spans="1:16" ht="25.5">
      <c r="A57" s="54" t="s">
        <v>172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8">
        <v>260.5</v>
      </c>
      <c r="L57" s="8">
        <v>209</v>
      </c>
      <c r="M57" s="8">
        <v>170.5</v>
      </c>
      <c r="N57" s="55">
        <f t="shared" si="0"/>
        <v>640</v>
      </c>
      <c r="O57" s="56" t="s">
        <v>156</v>
      </c>
      <c r="P57" s="58" t="s">
        <v>152</v>
      </c>
    </row>
    <row r="58" spans="1:16" ht="25.5">
      <c r="A58" s="54" t="s">
        <v>69</v>
      </c>
      <c r="B58" s="8">
        <v>127</v>
      </c>
      <c r="C58" s="8">
        <v>129</v>
      </c>
      <c r="D58" s="8">
        <v>132.5</v>
      </c>
      <c r="E58" s="8">
        <v>133</v>
      </c>
      <c r="F58" s="8">
        <v>140</v>
      </c>
      <c r="G58" s="8">
        <v>140</v>
      </c>
      <c r="H58" s="8">
        <v>220</v>
      </c>
      <c r="I58" s="8">
        <f>140+103.25-H58</f>
        <v>23.25</v>
      </c>
      <c r="J58" s="8">
        <v>134.75</v>
      </c>
      <c r="K58" s="8">
        <v>140</v>
      </c>
      <c r="L58" s="8">
        <v>140</v>
      </c>
      <c r="M58" s="8">
        <v>124.25</v>
      </c>
      <c r="N58" s="55">
        <f t="shared" si="0"/>
        <v>1583.75</v>
      </c>
      <c r="O58" s="56" t="s">
        <v>156</v>
      </c>
      <c r="P58" s="58" t="s">
        <v>152</v>
      </c>
    </row>
    <row r="59" spans="1:16" ht="25.5">
      <c r="A59" s="54" t="s">
        <v>27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8">
        <v>129</v>
      </c>
      <c r="L59" s="8">
        <v>138.25</v>
      </c>
      <c r="M59" s="8">
        <v>140</v>
      </c>
      <c r="N59" s="55">
        <f t="shared" si="0"/>
        <v>407.25</v>
      </c>
      <c r="O59" s="56" t="s">
        <v>156</v>
      </c>
      <c r="P59" s="58" t="s">
        <v>152</v>
      </c>
    </row>
    <row r="60" spans="1:16" ht="25.5">
      <c r="A60" s="54" t="s">
        <v>178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8">
        <v>129</v>
      </c>
      <c r="L60" s="8">
        <v>140</v>
      </c>
      <c r="M60" s="8">
        <v>140</v>
      </c>
      <c r="N60" s="55">
        <f t="shared" si="0"/>
        <v>409</v>
      </c>
      <c r="O60" s="56" t="s">
        <v>156</v>
      </c>
      <c r="P60" s="58" t="s">
        <v>152</v>
      </c>
    </row>
    <row r="61" spans="1:16" ht="25.5">
      <c r="A61" s="54" t="s">
        <v>70</v>
      </c>
      <c r="B61" s="8">
        <v>112.8</v>
      </c>
      <c r="C61" s="8">
        <v>136.5</v>
      </c>
      <c r="D61" s="8">
        <v>140</v>
      </c>
      <c r="E61" s="8">
        <v>140</v>
      </c>
      <c r="F61" s="8">
        <v>137.5</v>
      </c>
      <c r="G61" s="8">
        <v>133.2</v>
      </c>
      <c r="H61" s="8">
        <v>196</v>
      </c>
      <c r="I61" s="8">
        <f>136.5+129.5-H61</f>
        <v>70</v>
      </c>
      <c r="J61" s="8">
        <v>140</v>
      </c>
      <c r="K61" s="8">
        <v>140</v>
      </c>
      <c r="L61" s="8">
        <v>133</v>
      </c>
      <c r="M61" s="8">
        <v>133</v>
      </c>
      <c r="N61" s="55">
        <f t="shared" si="0"/>
        <v>1612</v>
      </c>
      <c r="O61" s="56" t="s">
        <v>156</v>
      </c>
      <c r="P61" s="58" t="s">
        <v>152</v>
      </c>
    </row>
    <row r="62" spans="1:16" ht="25.5">
      <c r="A62" s="54" t="s">
        <v>71</v>
      </c>
      <c r="B62" s="8">
        <v>121.8</v>
      </c>
      <c r="C62" s="8">
        <v>121.3</v>
      </c>
      <c r="D62" s="8">
        <v>140</v>
      </c>
      <c r="E62" s="8">
        <v>140</v>
      </c>
      <c r="F62" s="8">
        <v>140</v>
      </c>
      <c r="G62" s="8">
        <v>116.2</v>
      </c>
      <c r="H62" s="8">
        <v>142</v>
      </c>
      <c r="I62" s="8">
        <f>73.5+87.5-H62</f>
        <v>19</v>
      </c>
      <c r="J62" s="8">
        <v>140</v>
      </c>
      <c r="K62" s="8">
        <v>120</v>
      </c>
      <c r="L62" s="8">
        <v>133</v>
      </c>
      <c r="M62" s="8">
        <v>122.5</v>
      </c>
      <c r="N62" s="55">
        <f t="shared" si="0"/>
        <v>1455.8000000000002</v>
      </c>
      <c r="O62" s="56" t="s">
        <v>156</v>
      </c>
      <c r="P62" s="58" t="s">
        <v>152</v>
      </c>
    </row>
    <row r="63" spans="1:16" ht="25.5">
      <c r="A63" s="54" t="s">
        <v>72</v>
      </c>
      <c r="B63" s="2">
        <v>136.4</v>
      </c>
      <c r="C63" s="2">
        <v>119.6</v>
      </c>
      <c r="D63" s="2">
        <v>116.2</v>
      </c>
      <c r="E63" s="2">
        <v>112.8</v>
      </c>
      <c r="F63" s="2">
        <v>129.8</v>
      </c>
      <c r="G63" s="2">
        <v>138.5</v>
      </c>
      <c r="H63" s="2">
        <v>115.5</v>
      </c>
      <c r="I63" s="2">
        <f>122.5+108.5-H63</f>
        <v>115.5</v>
      </c>
      <c r="J63" s="2">
        <v>129.5</v>
      </c>
      <c r="K63" s="8">
        <v>108.5</v>
      </c>
      <c r="L63" s="8">
        <v>115.5</v>
      </c>
      <c r="M63" s="8">
        <v>119</v>
      </c>
      <c r="N63" s="55">
        <f t="shared" si="0"/>
        <v>1456.8</v>
      </c>
      <c r="O63" s="56" t="s">
        <v>156</v>
      </c>
      <c r="P63" s="58" t="s">
        <v>152</v>
      </c>
    </row>
    <row r="64" spans="1:16" ht="25.5">
      <c r="A64" s="64" t="s">
        <v>73</v>
      </c>
      <c r="B64" s="2">
        <v>0</v>
      </c>
      <c r="C64" s="2">
        <v>0</v>
      </c>
      <c r="D64" s="2">
        <v>0</v>
      </c>
      <c r="E64" s="2">
        <v>122.5</v>
      </c>
      <c r="F64" s="2">
        <v>140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55">
        <f t="shared" si="0"/>
        <v>262.5</v>
      </c>
      <c r="O64" s="56" t="s">
        <v>156</v>
      </c>
      <c r="P64" s="58" t="s">
        <v>152</v>
      </c>
    </row>
    <row r="65" spans="1:16" ht="25.5">
      <c r="A65" s="54" t="s">
        <v>75</v>
      </c>
      <c r="B65" s="2">
        <v>140</v>
      </c>
      <c r="C65" s="2">
        <v>116.2</v>
      </c>
      <c r="D65" s="68">
        <v>0</v>
      </c>
      <c r="E65" s="2">
        <v>140</v>
      </c>
      <c r="F65" s="68">
        <v>0</v>
      </c>
      <c r="G65" s="8">
        <v>0</v>
      </c>
      <c r="H65" s="2">
        <v>140</v>
      </c>
      <c r="I65" s="2">
        <f>133+125.2-H65</f>
        <v>118.19999999999999</v>
      </c>
      <c r="J65" s="2">
        <v>126</v>
      </c>
      <c r="K65" s="8">
        <v>133</v>
      </c>
      <c r="L65" s="8">
        <v>133</v>
      </c>
      <c r="M65" s="8">
        <v>120.75</v>
      </c>
      <c r="N65" s="55">
        <f t="shared" si="0"/>
        <v>1167.15</v>
      </c>
      <c r="O65" s="56" t="s">
        <v>156</v>
      </c>
      <c r="P65" s="58" t="s">
        <v>152</v>
      </c>
    </row>
    <row r="66" spans="1:16" ht="25.5">
      <c r="A66" s="54" t="s">
        <v>179</v>
      </c>
      <c r="B66" s="8">
        <v>0</v>
      </c>
      <c r="C66" s="2">
        <v>0</v>
      </c>
      <c r="D66" s="68">
        <v>0</v>
      </c>
      <c r="E66" s="2">
        <v>0</v>
      </c>
      <c r="F66" s="68">
        <v>0</v>
      </c>
      <c r="G66" s="8">
        <v>0</v>
      </c>
      <c r="H66" s="2">
        <v>0</v>
      </c>
      <c r="I66" s="2">
        <v>0</v>
      </c>
      <c r="J66" s="2">
        <v>0</v>
      </c>
      <c r="K66" s="8">
        <v>0</v>
      </c>
      <c r="L66" s="8">
        <v>124.25</v>
      </c>
      <c r="M66" s="8">
        <v>94.5</v>
      </c>
      <c r="N66" s="55">
        <f t="shared" si="0"/>
        <v>218.75</v>
      </c>
      <c r="O66" s="56" t="s">
        <v>156</v>
      </c>
      <c r="P66" s="58" t="s">
        <v>152</v>
      </c>
    </row>
    <row r="67" spans="1:16" ht="25.5">
      <c r="A67" s="54" t="s">
        <v>76</v>
      </c>
      <c r="B67" s="8">
        <v>70</v>
      </c>
      <c r="C67" s="8">
        <v>136.4</v>
      </c>
      <c r="D67" s="8">
        <v>127</v>
      </c>
      <c r="E67" s="8">
        <v>140</v>
      </c>
      <c r="F67" s="8">
        <v>123.8</v>
      </c>
      <c r="G67" s="8">
        <v>123</v>
      </c>
      <c r="H67" s="8">
        <v>192</v>
      </c>
      <c r="I67" s="8">
        <f>136.5+133.9-H67</f>
        <v>78.39999999999998</v>
      </c>
      <c r="J67" s="67">
        <v>0</v>
      </c>
      <c r="K67" s="8">
        <v>113.75</v>
      </c>
      <c r="L67" s="8">
        <v>136.5</v>
      </c>
      <c r="M67" s="8">
        <v>133</v>
      </c>
      <c r="N67" s="55">
        <f t="shared" si="0"/>
        <v>1373.85</v>
      </c>
      <c r="O67" s="56" t="s">
        <v>156</v>
      </c>
      <c r="P67" s="58" t="s">
        <v>152</v>
      </c>
    </row>
    <row r="68" spans="1:16" ht="25.5">
      <c r="A68" s="54" t="s">
        <v>77</v>
      </c>
      <c r="B68" s="8">
        <v>133.2</v>
      </c>
      <c r="C68" s="8">
        <v>136.5</v>
      </c>
      <c r="D68" s="8">
        <v>133</v>
      </c>
      <c r="E68" s="8">
        <v>140</v>
      </c>
      <c r="F68" s="8">
        <v>129.8</v>
      </c>
      <c r="G68" s="8">
        <v>129.8</v>
      </c>
      <c r="H68" s="8">
        <v>172</v>
      </c>
      <c r="I68" s="8">
        <f>140+140-H68</f>
        <v>108</v>
      </c>
      <c r="J68" s="8">
        <v>140</v>
      </c>
      <c r="K68" s="8">
        <v>124.25</v>
      </c>
      <c r="L68" s="8">
        <v>122.5</v>
      </c>
      <c r="M68" s="8">
        <v>94.5</v>
      </c>
      <c r="N68" s="55">
        <f t="shared" si="0"/>
        <v>1563.55</v>
      </c>
      <c r="O68" s="56" t="s">
        <v>156</v>
      </c>
      <c r="P68" s="58" t="s">
        <v>152</v>
      </c>
    </row>
    <row r="69" spans="1:16" ht="25.5">
      <c r="A69" s="54" t="s">
        <v>78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8">
        <v>133</v>
      </c>
      <c r="L69" s="8">
        <v>136.5</v>
      </c>
      <c r="M69" s="8">
        <v>129.5</v>
      </c>
      <c r="N69" s="55">
        <f t="shared" si="0"/>
        <v>399</v>
      </c>
      <c r="O69" s="56" t="s">
        <v>156</v>
      </c>
      <c r="P69" s="58" t="s">
        <v>152</v>
      </c>
    </row>
    <row r="70" spans="1:16" ht="25.5">
      <c r="A70" s="54" t="s">
        <v>78</v>
      </c>
      <c r="B70" s="8">
        <v>140</v>
      </c>
      <c r="C70" s="8">
        <v>140</v>
      </c>
      <c r="D70" s="8">
        <v>140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2">
        <v>0</v>
      </c>
      <c r="K70" s="2">
        <v>0</v>
      </c>
      <c r="L70" s="2">
        <v>0</v>
      </c>
      <c r="M70" s="2">
        <v>0</v>
      </c>
      <c r="N70" s="55">
        <f t="shared" si="0"/>
        <v>420</v>
      </c>
      <c r="O70" s="56" t="s">
        <v>156</v>
      </c>
      <c r="P70" s="58" t="s">
        <v>152</v>
      </c>
    </row>
    <row r="71" spans="1:16" ht="25.5">
      <c r="A71" s="54" t="s">
        <v>79</v>
      </c>
      <c r="B71" s="8">
        <v>140</v>
      </c>
      <c r="C71" s="8">
        <v>140</v>
      </c>
      <c r="D71" s="8">
        <v>140</v>
      </c>
      <c r="E71" s="8">
        <v>140</v>
      </c>
      <c r="F71" s="8">
        <v>140</v>
      </c>
      <c r="G71" s="8">
        <v>140</v>
      </c>
      <c r="H71" s="8">
        <v>220</v>
      </c>
      <c r="I71" s="8">
        <f>140+140-H71</f>
        <v>60</v>
      </c>
      <c r="J71" s="8">
        <v>140</v>
      </c>
      <c r="K71" s="8">
        <v>140</v>
      </c>
      <c r="L71" s="8">
        <v>140</v>
      </c>
      <c r="M71" s="8">
        <v>140</v>
      </c>
      <c r="N71" s="55">
        <f t="shared" si="0"/>
        <v>1680</v>
      </c>
      <c r="O71" s="56" t="s">
        <v>156</v>
      </c>
      <c r="P71" s="58" t="s">
        <v>152</v>
      </c>
    </row>
    <row r="72" spans="1:16" ht="25.5">
      <c r="A72" s="54" t="s">
        <v>80</v>
      </c>
      <c r="B72" s="2">
        <v>140</v>
      </c>
      <c r="C72" s="2">
        <v>140</v>
      </c>
      <c r="D72" s="2">
        <v>140</v>
      </c>
      <c r="E72" s="2">
        <v>140</v>
      </c>
      <c r="F72" s="2">
        <v>140</v>
      </c>
      <c r="G72" s="2">
        <v>140</v>
      </c>
      <c r="H72" s="2">
        <v>66.5</v>
      </c>
      <c r="I72" s="2">
        <f>140+108.5-H72</f>
        <v>182</v>
      </c>
      <c r="J72" s="2">
        <v>140</v>
      </c>
      <c r="K72" s="8">
        <v>140</v>
      </c>
      <c r="L72" s="8">
        <v>87.5</v>
      </c>
      <c r="M72" s="8">
        <v>140</v>
      </c>
      <c r="N72" s="55">
        <f t="shared" si="0"/>
        <v>1596</v>
      </c>
      <c r="O72" s="56" t="s">
        <v>156</v>
      </c>
      <c r="P72" s="58" t="s">
        <v>152</v>
      </c>
    </row>
    <row r="73" spans="1:16" ht="25.5">
      <c r="A73" s="54" t="s">
        <v>84</v>
      </c>
      <c r="B73" s="8">
        <v>208</v>
      </c>
      <c r="C73" s="8">
        <v>220</v>
      </c>
      <c r="D73" s="8">
        <v>220</v>
      </c>
      <c r="E73" s="8">
        <v>220</v>
      </c>
      <c r="F73" s="8">
        <v>220</v>
      </c>
      <c r="G73" s="8">
        <v>214</v>
      </c>
      <c r="H73" s="8">
        <v>196</v>
      </c>
      <c r="I73" s="8">
        <v>218</v>
      </c>
      <c r="J73" s="8">
        <v>130</v>
      </c>
      <c r="K73" s="8">
        <v>154</v>
      </c>
      <c r="L73" s="8">
        <v>138</v>
      </c>
      <c r="M73" s="8">
        <v>0</v>
      </c>
      <c r="N73" s="55">
        <f aca="true" t="shared" si="1" ref="N73:N103">SUM(B73:M73)</f>
        <v>2138</v>
      </c>
      <c r="O73" s="56" t="s">
        <v>156</v>
      </c>
      <c r="P73" s="58" t="s">
        <v>153</v>
      </c>
    </row>
    <row r="74" spans="1:16" ht="25.5">
      <c r="A74" s="54" t="s">
        <v>82</v>
      </c>
      <c r="B74" s="2">
        <v>220</v>
      </c>
      <c r="C74" s="2">
        <v>220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8">
        <v>0</v>
      </c>
      <c r="L74" s="8">
        <v>0</v>
      </c>
      <c r="M74" s="8">
        <v>0</v>
      </c>
      <c r="N74" s="55">
        <f t="shared" si="1"/>
        <v>440</v>
      </c>
      <c r="O74" s="56" t="s">
        <v>156</v>
      </c>
      <c r="P74" s="58" t="s">
        <v>153</v>
      </c>
    </row>
    <row r="75" spans="1:16" ht="25.5">
      <c r="A75" s="54" t="s">
        <v>82</v>
      </c>
      <c r="B75" s="2">
        <v>0</v>
      </c>
      <c r="C75" s="2">
        <v>0</v>
      </c>
      <c r="D75" s="2">
        <v>140</v>
      </c>
      <c r="E75" s="2">
        <v>140</v>
      </c>
      <c r="F75" s="2">
        <v>140</v>
      </c>
      <c r="G75" s="2">
        <v>124.25</v>
      </c>
      <c r="H75" s="2">
        <v>117.25</v>
      </c>
      <c r="I75" s="8">
        <v>0</v>
      </c>
      <c r="J75" s="2">
        <v>140</v>
      </c>
      <c r="K75" s="8">
        <v>140</v>
      </c>
      <c r="L75" s="8">
        <v>140</v>
      </c>
      <c r="M75" s="8">
        <v>0</v>
      </c>
      <c r="N75" s="55">
        <f t="shared" si="1"/>
        <v>1081.5</v>
      </c>
      <c r="O75" s="56" t="s">
        <v>156</v>
      </c>
      <c r="P75" s="58" t="s">
        <v>153</v>
      </c>
    </row>
    <row r="76" spans="1:16" ht="25.5">
      <c r="A76" s="54" t="s">
        <v>85</v>
      </c>
      <c r="B76" s="8">
        <v>140</v>
      </c>
      <c r="C76" s="8">
        <v>140</v>
      </c>
      <c r="D76" s="8">
        <v>140</v>
      </c>
      <c r="E76" s="8">
        <v>140</v>
      </c>
      <c r="F76" s="8">
        <v>140</v>
      </c>
      <c r="G76" s="8">
        <v>140</v>
      </c>
      <c r="H76" s="8">
        <v>140</v>
      </c>
      <c r="I76" s="8">
        <v>140</v>
      </c>
      <c r="J76" s="8">
        <v>140</v>
      </c>
      <c r="K76" s="8">
        <v>138.25</v>
      </c>
      <c r="L76" s="8">
        <v>140</v>
      </c>
      <c r="M76" s="8">
        <v>140</v>
      </c>
      <c r="N76" s="55">
        <f t="shared" si="1"/>
        <v>1678.25</v>
      </c>
      <c r="O76" s="56" t="s">
        <v>156</v>
      </c>
      <c r="P76" s="58" t="s">
        <v>153</v>
      </c>
    </row>
    <row r="77" spans="1:16" ht="25.5">
      <c r="A77" s="54" t="s">
        <v>86</v>
      </c>
      <c r="B77" s="8">
        <v>140</v>
      </c>
      <c r="C77" s="8">
        <v>60</v>
      </c>
      <c r="D77" s="8">
        <v>60</v>
      </c>
      <c r="E77" s="8">
        <v>60</v>
      </c>
      <c r="F77" s="8">
        <v>140</v>
      </c>
      <c r="G77" s="8">
        <v>140</v>
      </c>
      <c r="H77" s="8">
        <v>140</v>
      </c>
      <c r="I77" s="8">
        <v>140</v>
      </c>
      <c r="J77" s="8">
        <v>140</v>
      </c>
      <c r="K77" s="8">
        <v>136.5</v>
      </c>
      <c r="L77" s="8">
        <v>140</v>
      </c>
      <c r="M77" s="8">
        <v>140</v>
      </c>
      <c r="N77" s="55">
        <f t="shared" si="1"/>
        <v>1436.5</v>
      </c>
      <c r="O77" s="56" t="s">
        <v>156</v>
      </c>
      <c r="P77" s="58" t="s">
        <v>153</v>
      </c>
    </row>
    <row r="78" spans="1:16" ht="25.5">
      <c r="A78" s="54" t="s">
        <v>87</v>
      </c>
      <c r="B78" s="8">
        <v>242.25</v>
      </c>
      <c r="C78" s="8">
        <v>163.5</v>
      </c>
      <c r="D78" s="8">
        <v>195</v>
      </c>
      <c r="E78" s="8">
        <v>279</v>
      </c>
      <c r="F78" s="8">
        <v>272</v>
      </c>
      <c r="G78" s="8">
        <v>272</v>
      </c>
      <c r="H78" s="8">
        <v>279</v>
      </c>
      <c r="I78" s="8">
        <v>279</v>
      </c>
      <c r="J78" s="8">
        <v>223</v>
      </c>
      <c r="K78" s="8">
        <v>212.5</v>
      </c>
      <c r="L78" s="8">
        <v>265</v>
      </c>
      <c r="M78" s="8">
        <v>279</v>
      </c>
      <c r="N78" s="55">
        <f t="shared" si="1"/>
        <v>2961.25</v>
      </c>
      <c r="O78" s="56" t="s">
        <v>156</v>
      </c>
      <c r="P78" s="58" t="s">
        <v>153</v>
      </c>
    </row>
    <row r="79" spans="1:16" ht="25.5">
      <c r="A79" s="54" t="s">
        <v>91</v>
      </c>
      <c r="B79" s="8">
        <v>122.5</v>
      </c>
      <c r="C79" s="8">
        <v>118.2</v>
      </c>
      <c r="D79" s="8">
        <v>120</v>
      </c>
      <c r="E79" s="8">
        <v>108</v>
      </c>
      <c r="F79" s="68">
        <v>122</v>
      </c>
      <c r="G79" s="8">
        <v>136</v>
      </c>
      <c r="H79" s="8">
        <v>140</v>
      </c>
      <c r="I79" s="8">
        <v>133</v>
      </c>
      <c r="J79" s="8">
        <v>119.5</v>
      </c>
      <c r="K79" s="8">
        <v>113.3</v>
      </c>
      <c r="L79" s="8">
        <v>119.36</v>
      </c>
      <c r="M79" s="8">
        <v>110</v>
      </c>
      <c r="N79" s="55">
        <f t="shared" si="1"/>
        <v>1461.86</v>
      </c>
      <c r="O79" s="56" t="s">
        <v>156</v>
      </c>
      <c r="P79" s="58" t="s">
        <v>153</v>
      </c>
    </row>
    <row r="80" spans="1:16" ht="25.5">
      <c r="A80" s="54" t="s">
        <v>88</v>
      </c>
      <c r="B80" s="8">
        <v>220</v>
      </c>
      <c r="C80" s="8">
        <v>220</v>
      </c>
      <c r="D80" s="8">
        <v>220</v>
      </c>
      <c r="E80" s="8">
        <v>220</v>
      </c>
      <c r="F80" s="8">
        <v>220</v>
      </c>
      <c r="G80" s="8">
        <v>220</v>
      </c>
      <c r="H80" s="8">
        <v>220</v>
      </c>
      <c r="I80" s="8">
        <v>220</v>
      </c>
      <c r="J80" s="8">
        <v>220</v>
      </c>
      <c r="K80" s="8">
        <v>220</v>
      </c>
      <c r="L80" s="8">
        <v>220</v>
      </c>
      <c r="M80" s="8">
        <v>220</v>
      </c>
      <c r="N80" s="55">
        <f t="shared" si="1"/>
        <v>2640</v>
      </c>
      <c r="O80" s="56" t="s">
        <v>156</v>
      </c>
      <c r="P80" s="58" t="s">
        <v>153</v>
      </c>
    </row>
    <row r="81" spans="1:16" ht="25.5">
      <c r="A81" s="54" t="s">
        <v>89</v>
      </c>
      <c r="B81" s="8">
        <v>101.5</v>
      </c>
      <c r="C81" s="8">
        <v>140</v>
      </c>
      <c r="D81" s="8">
        <v>140</v>
      </c>
      <c r="E81" s="8">
        <v>140</v>
      </c>
      <c r="F81" s="8">
        <v>140</v>
      </c>
      <c r="G81" s="8">
        <v>140</v>
      </c>
      <c r="H81" s="8">
        <v>140</v>
      </c>
      <c r="I81" s="8">
        <v>140</v>
      </c>
      <c r="J81" s="8">
        <v>133</v>
      </c>
      <c r="K81" s="8">
        <v>0</v>
      </c>
      <c r="L81" s="8">
        <v>140</v>
      </c>
      <c r="M81" s="8">
        <v>140</v>
      </c>
      <c r="N81" s="55">
        <f t="shared" si="1"/>
        <v>1494.5</v>
      </c>
      <c r="O81" s="56" t="s">
        <v>156</v>
      </c>
      <c r="P81" s="58" t="s">
        <v>153</v>
      </c>
    </row>
    <row r="82" spans="1:16" ht="25.5">
      <c r="A82" s="54" t="s">
        <v>170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333</v>
      </c>
      <c r="L82" s="8">
        <v>309</v>
      </c>
      <c r="M82" s="8">
        <v>217</v>
      </c>
      <c r="N82" s="55">
        <f>SUM(B82:M82)</f>
        <v>859</v>
      </c>
      <c r="O82" s="56" t="s">
        <v>156</v>
      </c>
      <c r="P82" s="58" t="s">
        <v>153</v>
      </c>
    </row>
    <row r="83" spans="1:16" ht="25.5">
      <c r="A83" s="54" t="s">
        <v>90</v>
      </c>
      <c r="B83" s="8">
        <v>132</v>
      </c>
      <c r="C83" s="8">
        <v>124.25</v>
      </c>
      <c r="D83" s="8">
        <v>140</v>
      </c>
      <c r="E83" s="8">
        <v>140</v>
      </c>
      <c r="F83" s="8">
        <v>129.5</v>
      </c>
      <c r="G83" s="8">
        <v>133</v>
      </c>
      <c r="H83" s="8">
        <v>122.5</v>
      </c>
      <c r="I83" s="8">
        <v>117.25</v>
      </c>
      <c r="J83" s="8">
        <v>136.5</v>
      </c>
      <c r="K83" s="8">
        <v>122.5</v>
      </c>
      <c r="L83" s="8">
        <v>129.5</v>
      </c>
      <c r="M83" s="8">
        <v>110</v>
      </c>
      <c r="N83" s="55">
        <f t="shared" si="1"/>
        <v>1537</v>
      </c>
      <c r="O83" s="56" t="s">
        <v>156</v>
      </c>
      <c r="P83" s="58" t="s">
        <v>153</v>
      </c>
    </row>
    <row r="84" spans="1:16" ht="25.5">
      <c r="A84" s="54" t="s">
        <v>92</v>
      </c>
      <c r="B84" s="2">
        <v>122.5</v>
      </c>
      <c r="C84" s="2">
        <v>136.5</v>
      </c>
      <c r="D84" s="8">
        <v>122.5</v>
      </c>
      <c r="E84" s="8">
        <v>108.5</v>
      </c>
      <c r="F84" s="8">
        <v>126</v>
      </c>
      <c r="G84" s="8">
        <v>84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55">
        <f t="shared" si="1"/>
        <v>700</v>
      </c>
      <c r="O84" s="56" t="s">
        <v>156</v>
      </c>
      <c r="P84" s="58" t="s">
        <v>153</v>
      </c>
    </row>
    <row r="85" spans="1:16" ht="25.5">
      <c r="A85" s="54" t="s">
        <v>93</v>
      </c>
      <c r="B85" s="8">
        <v>279</v>
      </c>
      <c r="C85" s="2">
        <v>279</v>
      </c>
      <c r="D85" s="8">
        <v>279</v>
      </c>
      <c r="E85" s="8">
        <v>279</v>
      </c>
      <c r="F85" s="8">
        <v>265</v>
      </c>
      <c r="G85" s="8">
        <v>279</v>
      </c>
      <c r="H85" s="8">
        <v>223</v>
      </c>
      <c r="I85" s="8">
        <v>237</v>
      </c>
      <c r="J85" s="8">
        <v>209</v>
      </c>
      <c r="K85" s="8">
        <v>237</v>
      </c>
      <c r="L85" s="8">
        <v>279</v>
      </c>
      <c r="M85" s="8">
        <v>251</v>
      </c>
      <c r="N85" s="55">
        <f t="shared" si="1"/>
        <v>3096</v>
      </c>
      <c r="O85" s="56" t="s">
        <v>156</v>
      </c>
      <c r="P85" s="58" t="s">
        <v>154</v>
      </c>
    </row>
    <row r="86" spans="1:16" ht="25.5">
      <c r="A86" s="54" t="s">
        <v>94</v>
      </c>
      <c r="B86" s="2">
        <v>251</v>
      </c>
      <c r="C86" s="2">
        <v>279</v>
      </c>
      <c r="D86" s="2">
        <v>279</v>
      </c>
      <c r="E86" s="2">
        <v>237</v>
      </c>
      <c r="F86" s="2">
        <v>279</v>
      </c>
      <c r="G86" s="2">
        <v>279</v>
      </c>
      <c r="H86" s="2">
        <v>279</v>
      </c>
      <c r="I86" s="2">
        <v>265</v>
      </c>
      <c r="J86" s="2">
        <v>279</v>
      </c>
      <c r="K86" s="8">
        <v>279</v>
      </c>
      <c r="L86" s="8">
        <v>279</v>
      </c>
      <c r="M86" s="8">
        <v>279</v>
      </c>
      <c r="N86" s="55">
        <f t="shared" si="1"/>
        <v>3264</v>
      </c>
      <c r="O86" s="56" t="s">
        <v>156</v>
      </c>
      <c r="P86" s="58" t="s">
        <v>154</v>
      </c>
    </row>
    <row r="87" spans="1:16" ht="25.5">
      <c r="A87" s="54" t="s">
        <v>95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8">
        <v>0</v>
      </c>
      <c r="L87" s="8">
        <v>0</v>
      </c>
      <c r="M87" s="8">
        <v>153</v>
      </c>
      <c r="N87" s="55">
        <f t="shared" si="1"/>
        <v>153</v>
      </c>
      <c r="O87" s="56" t="s">
        <v>156</v>
      </c>
      <c r="P87" s="58" t="s">
        <v>154</v>
      </c>
    </row>
    <row r="88" spans="1:16" ht="25.5">
      <c r="A88" s="54" t="s">
        <v>167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209</v>
      </c>
      <c r="J88" s="2">
        <v>279</v>
      </c>
      <c r="K88" s="8">
        <v>279</v>
      </c>
      <c r="L88" s="8">
        <v>204</v>
      </c>
      <c r="M88" s="8">
        <v>223</v>
      </c>
      <c r="N88" s="55">
        <f t="shared" si="1"/>
        <v>1194</v>
      </c>
      <c r="O88" s="56" t="s">
        <v>156</v>
      </c>
      <c r="P88" s="58" t="s">
        <v>154</v>
      </c>
    </row>
    <row r="89" spans="1:16" ht="25.5">
      <c r="A89" s="54" t="s">
        <v>96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2">
        <v>251</v>
      </c>
      <c r="K89" s="8">
        <v>195</v>
      </c>
      <c r="L89" s="8">
        <v>279</v>
      </c>
      <c r="M89" s="8">
        <v>251</v>
      </c>
      <c r="N89" s="55">
        <f t="shared" si="1"/>
        <v>976</v>
      </c>
      <c r="O89" s="56" t="s">
        <v>156</v>
      </c>
      <c r="P89" s="58" t="s">
        <v>154</v>
      </c>
    </row>
    <row r="90" spans="1:16" ht="25.5">
      <c r="A90" s="54" t="s">
        <v>97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160</v>
      </c>
      <c r="J90" s="2">
        <v>220</v>
      </c>
      <c r="K90" s="8">
        <v>214</v>
      </c>
      <c r="L90" s="8">
        <v>178</v>
      </c>
      <c r="M90" s="8">
        <v>220</v>
      </c>
      <c r="N90" s="55">
        <f t="shared" si="1"/>
        <v>992</v>
      </c>
      <c r="O90" s="56" t="s">
        <v>156</v>
      </c>
      <c r="P90" s="58" t="s">
        <v>154</v>
      </c>
    </row>
    <row r="91" spans="1:16" ht="25.5">
      <c r="A91" s="54" t="s">
        <v>101</v>
      </c>
      <c r="B91" s="2">
        <v>181</v>
      </c>
      <c r="C91" s="2">
        <v>237</v>
      </c>
      <c r="D91" s="2">
        <v>251</v>
      </c>
      <c r="E91" s="2">
        <v>83</v>
      </c>
      <c r="F91" s="2">
        <v>251</v>
      </c>
      <c r="G91" s="2">
        <v>237</v>
      </c>
      <c r="H91" s="2">
        <v>265</v>
      </c>
      <c r="I91" s="2">
        <v>251</v>
      </c>
      <c r="J91" s="2">
        <v>209</v>
      </c>
      <c r="K91" s="8">
        <v>251</v>
      </c>
      <c r="L91" s="8">
        <v>251</v>
      </c>
      <c r="M91" s="8">
        <v>55</v>
      </c>
      <c r="N91" s="55">
        <f t="shared" si="1"/>
        <v>2522</v>
      </c>
      <c r="O91" s="56" t="s">
        <v>156</v>
      </c>
      <c r="P91" s="58" t="s">
        <v>154</v>
      </c>
    </row>
    <row r="92" spans="1:16" ht="25.5">
      <c r="A92" s="54" t="s">
        <v>98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187</v>
      </c>
      <c r="J92" s="8">
        <v>214</v>
      </c>
      <c r="K92" s="8">
        <v>208</v>
      </c>
      <c r="L92" s="8">
        <v>202</v>
      </c>
      <c r="M92" s="8">
        <v>196</v>
      </c>
      <c r="N92" s="55">
        <f t="shared" si="1"/>
        <v>1007</v>
      </c>
      <c r="O92" s="56" t="s">
        <v>156</v>
      </c>
      <c r="P92" s="58" t="s">
        <v>154</v>
      </c>
    </row>
    <row r="93" spans="1:16" ht="25.5">
      <c r="A93" s="54" t="s">
        <v>98</v>
      </c>
      <c r="B93" s="8">
        <v>208</v>
      </c>
      <c r="C93" s="8">
        <v>220</v>
      </c>
      <c r="D93" s="8">
        <v>178</v>
      </c>
      <c r="E93" s="8">
        <v>0</v>
      </c>
      <c r="F93" s="8">
        <v>130</v>
      </c>
      <c r="G93" s="8">
        <v>220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55">
        <f t="shared" si="1"/>
        <v>956</v>
      </c>
      <c r="O93" s="56" t="s">
        <v>156</v>
      </c>
      <c r="P93" s="58" t="s">
        <v>154</v>
      </c>
    </row>
    <row r="94" spans="1:16" ht="25.5">
      <c r="A94" s="54" t="s">
        <v>99</v>
      </c>
      <c r="B94" s="8">
        <v>178</v>
      </c>
      <c r="C94" s="8">
        <v>202</v>
      </c>
      <c r="D94" s="8">
        <v>190</v>
      </c>
      <c r="E94" s="8">
        <v>148</v>
      </c>
      <c r="F94" s="8">
        <v>172</v>
      </c>
      <c r="G94" s="8">
        <v>166</v>
      </c>
      <c r="H94" s="8">
        <v>166</v>
      </c>
      <c r="I94" s="8">
        <v>0</v>
      </c>
      <c r="J94" s="8">
        <v>196</v>
      </c>
      <c r="K94" s="8">
        <v>184</v>
      </c>
      <c r="L94" s="8">
        <v>160</v>
      </c>
      <c r="M94" s="8">
        <v>119</v>
      </c>
      <c r="N94" s="55">
        <f t="shared" si="1"/>
        <v>1881</v>
      </c>
      <c r="O94" s="56" t="s">
        <v>156</v>
      </c>
      <c r="P94" s="58" t="s">
        <v>154</v>
      </c>
    </row>
    <row r="95" spans="1:16" ht="25.5">
      <c r="A95" s="54" t="s">
        <v>100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91</v>
      </c>
      <c r="J95" s="8">
        <v>114</v>
      </c>
      <c r="K95" s="8">
        <v>140</v>
      </c>
      <c r="L95" s="8">
        <v>133</v>
      </c>
      <c r="M95" s="8">
        <v>140</v>
      </c>
      <c r="N95" s="55">
        <f t="shared" si="1"/>
        <v>618</v>
      </c>
      <c r="O95" s="56" t="s">
        <v>156</v>
      </c>
      <c r="P95" s="58" t="s">
        <v>154</v>
      </c>
    </row>
    <row r="96" spans="1:16" ht="25.5">
      <c r="A96" s="44" t="s">
        <v>171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190</v>
      </c>
      <c r="L96" s="8">
        <v>184</v>
      </c>
      <c r="M96" s="8">
        <v>184</v>
      </c>
      <c r="N96" s="55">
        <f t="shared" si="1"/>
        <v>558</v>
      </c>
      <c r="O96" s="56" t="s">
        <v>156</v>
      </c>
      <c r="P96" s="58" t="s">
        <v>154</v>
      </c>
    </row>
    <row r="97" spans="1:16" ht="25.5">
      <c r="A97" s="44" t="s">
        <v>110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279</v>
      </c>
      <c r="J97" s="8">
        <v>279</v>
      </c>
      <c r="K97" s="8">
        <v>279</v>
      </c>
      <c r="L97" s="8">
        <v>279</v>
      </c>
      <c r="M97" s="8">
        <v>279</v>
      </c>
      <c r="N97" s="55">
        <f t="shared" si="1"/>
        <v>1395</v>
      </c>
      <c r="O97" s="56" t="s">
        <v>156</v>
      </c>
      <c r="P97" s="58" t="s">
        <v>154</v>
      </c>
    </row>
    <row r="98" spans="1:16" ht="25.5">
      <c r="A98" s="54" t="s">
        <v>78</v>
      </c>
      <c r="B98" s="2">
        <v>101.5</v>
      </c>
      <c r="C98" s="2">
        <v>134.75</v>
      </c>
      <c r="D98" s="2">
        <v>101.5</v>
      </c>
      <c r="E98" s="2">
        <v>134.75</v>
      </c>
      <c r="F98" s="2">
        <v>119</v>
      </c>
      <c r="G98" s="2">
        <v>113.75</v>
      </c>
      <c r="H98" s="2">
        <v>128</v>
      </c>
      <c r="I98" s="2">
        <v>87.5</v>
      </c>
      <c r="J98" s="2">
        <v>87.5</v>
      </c>
      <c r="K98" s="8">
        <v>122.5</v>
      </c>
      <c r="L98" s="8">
        <v>91</v>
      </c>
      <c r="M98" s="8">
        <v>119</v>
      </c>
      <c r="N98" s="55">
        <f t="shared" si="1"/>
        <v>1340.75</v>
      </c>
      <c r="O98" s="56" t="s">
        <v>156</v>
      </c>
      <c r="P98" s="58" t="s">
        <v>154</v>
      </c>
    </row>
    <row r="99" spans="1:16" ht="25.5">
      <c r="A99" s="65" t="s">
        <v>102</v>
      </c>
      <c r="B99" s="2">
        <v>181</v>
      </c>
      <c r="C99" s="2">
        <v>265</v>
      </c>
      <c r="D99" s="2">
        <v>279</v>
      </c>
      <c r="E99" s="2">
        <v>139</v>
      </c>
      <c r="F99" s="2">
        <v>279</v>
      </c>
      <c r="G99" s="2">
        <v>223</v>
      </c>
      <c r="H99" s="2">
        <v>279</v>
      </c>
      <c r="I99" s="2">
        <v>209</v>
      </c>
      <c r="J99" s="2">
        <v>209</v>
      </c>
      <c r="K99" s="8">
        <v>55</v>
      </c>
      <c r="L99" s="8">
        <v>0</v>
      </c>
      <c r="M99" s="8">
        <v>0</v>
      </c>
      <c r="N99" s="55">
        <f t="shared" si="1"/>
        <v>2118</v>
      </c>
      <c r="O99" s="56" t="s">
        <v>156</v>
      </c>
      <c r="P99" s="58" t="s">
        <v>154</v>
      </c>
    </row>
    <row r="100" spans="1:16" ht="25.5">
      <c r="A100" s="54" t="s">
        <v>105</v>
      </c>
      <c r="B100" s="2">
        <v>252.75</v>
      </c>
      <c r="C100" s="2">
        <v>279</v>
      </c>
      <c r="D100" s="2">
        <v>279</v>
      </c>
      <c r="E100" s="2">
        <v>279</v>
      </c>
      <c r="F100" s="2">
        <v>272</v>
      </c>
      <c r="G100" s="2">
        <v>279</v>
      </c>
      <c r="H100" s="2">
        <v>279</v>
      </c>
      <c r="I100" s="2">
        <v>251</v>
      </c>
      <c r="J100" s="2">
        <v>279</v>
      </c>
      <c r="K100" s="8">
        <v>279</v>
      </c>
      <c r="L100" s="8">
        <v>279</v>
      </c>
      <c r="M100" s="8">
        <v>261.5</v>
      </c>
      <c r="N100" s="55">
        <f t="shared" si="1"/>
        <v>3269.25</v>
      </c>
      <c r="O100" s="56" t="s">
        <v>156</v>
      </c>
      <c r="P100" s="58" t="s">
        <v>168</v>
      </c>
    </row>
    <row r="101" spans="1:16" ht="25.5">
      <c r="A101" s="54" t="s">
        <v>106</v>
      </c>
      <c r="B101" s="2">
        <v>321</v>
      </c>
      <c r="C101" s="2">
        <v>361</v>
      </c>
      <c r="D101" s="2">
        <v>323</v>
      </c>
      <c r="E101" s="2">
        <v>327</v>
      </c>
      <c r="F101" s="2">
        <v>381</v>
      </c>
      <c r="G101" s="2">
        <v>349</v>
      </c>
      <c r="H101" s="2">
        <v>387</v>
      </c>
      <c r="I101" s="2">
        <v>289</v>
      </c>
      <c r="J101" s="2">
        <v>345</v>
      </c>
      <c r="K101" s="8">
        <v>291</v>
      </c>
      <c r="L101" s="8">
        <v>319</v>
      </c>
      <c r="M101" s="8">
        <v>255</v>
      </c>
      <c r="N101" s="55">
        <f t="shared" si="1"/>
        <v>3948</v>
      </c>
      <c r="O101" s="56" t="s">
        <v>156</v>
      </c>
      <c r="P101" s="58" t="s">
        <v>168</v>
      </c>
    </row>
    <row r="102" spans="1:16" ht="25.5">
      <c r="A102" s="54" t="s">
        <v>107</v>
      </c>
      <c r="B102" s="2">
        <v>279</v>
      </c>
      <c r="C102" s="2">
        <v>279</v>
      </c>
      <c r="D102" s="2">
        <v>279</v>
      </c>
      <c r="E102" s="2">
        <v>279</v>
      </c>
      <c r="F102" s="2">
        <v>279</v>
      </c>
      <c r="G102" s="2">
        <v>279</v>
      </c>
      <c r="H102" s="2">
        <v>279</v>
      </c>
      <c r="I102" s="2">
        <v>111</v>
      </c>
      <c r="J102" s="2">
        <v>279</v>
      </c>
      <c r="K102" s="8">
        <v>279</v>
      </c>
      <c r="L102" s="8">
        <v>279</v>
      </c>
      <c r="M102" s="8">
        <v>279</v>
      </c>
      <c r="N102" s="55">
        <f t="shared" si="1"/>
        <v>3180</v>
      </c>
      <c r="O102" s="56" t="s">
        <v>156</v>
      </c>
      <c r="P102" s="58" t="s">
        <v>168</v>
      </c>
    </row>
    <row r="103" spans="1:16" ht="25.5">
      <c r="A103" s="54" t="s">
        <v>108</v>
      </c>
      <c r="B103" s="2">
        <v>353</v>
      </c>
      <c r="C103" s="2">
        <v>413</v>
      </c>
      <c r="D103" s="2">
        <v>393</v>
      </c>
      <c r="E103" s="2">
        <v>373</v>
      </c>
      <c r="F103" s="2">
        <v>373</v>
      </c>
      <c r="G103" s="2">
        <v>413</v>
      </c>
      <c r="H103" s="2">
        <v>413</v>
      </c>
      <c r="I103" s="2">
        <v>133</v>
      </c>
      <c r="J103" s="2">
        <v>0</v>
      </c>
      <c r="K103" s="8">
        <v>153</v>
      </c>
      <c r="L103" s="8">
        <v>413</v>
      </c>
      <c r="M103" s="8">
        <v>413</v>
      </c>
      <c r="N103" s="55">
        <f t="shared" si="1"/>
        <v>3843</v>
      </c>
      <c r="O103" s="56" t="s">
        <v>156</v>
      </c>
      <c r="P103" s="58" t="s">
        <v>168</v>
      </c>
    </row>
    <row r="104" spans="1:16" ht="26.25" thickBot="1">
      <c r="A104" s="54" t="s">
        <v>112</v>
      </c>
      <c r="B104" s="69">
        <v>0</v>
      </c>
      <c r="C104" s="69">
        <v>0</v>
      </c>
      <c r="D104" s="69">
        <v>0</v>
      </c>
      <c r="E104" s="69">
        <v>193</v>
      </c>
      <c r="F104" s="69">
        <v>413</v>
      </c>
      <c r="G104" s="69">
        <v>193</v>
      </c>
      <c r="H104" s="69">
        <v>129</v>
      </c>
      <c r="I104" s="69">
        <v>0</v>
      </c>
      <c r="J104" s="69">
        <v>269</v>
      </c>
      <c r="K104" s="70">
        <v>149</v>
      </c>
      <c r="L104" s="70">
        <v>357</v>
      </c>
      <c r="M104" s="70">
        <v>109</v>
      </c>
      <c r="N104" s="66">
        <f>SUM(B104:M104)</f>
        <v>1812</v>
      </c>
      <c r="O104" s="56" t="s">
        <v>156</v>
      </c>
      <c r="P104" s="58" t="s">
        <v>168</v>
      </c>
    </row>
    <row r="105" spans="1:16" ht="13.5" thickTop="1">
      <c r="A105" s="54"/>
      <c r="B105" s="55">
        <f>SUM(B2:B104)</f>
        <v>14617.25</v>
      </c>
      <c r="C105" s="55">
        <f aca="true" t="shared" si="2" ref="C105:N105">SUM(C2:C104)</f>
        <v>15233.35</v>
      </c>
      <c r="D105" s="55">
        <f t="shared" si="2"/>
        <v>14655.630000000001</v>
      </c>
      <c r="E105" s="55">
        <f t="shared" si="2"/>
        <v>14453.169999999998</v>
      </c>
      <c r="F105" s="55">
        <f t="shared" si="2"/>
        <v>15187.099999999999</v>
      </c>
      <c r="G105" s="55">
        <f t="shared" si="2"/>
        <v>13941.45</v>
      </c>
      <c r="H105" s="55">
        <f t="shared" si="2"/>
        <v>13923.45</v>
      </c>
      <c r="I105" s="55">
        <f t="shared" si="2"/>
        <v>13362.3</v>
      </c>
      <c r="J105" s="55">
        <f t="shared" si="2"/>
        <v>15479.95</v>
      </c>
      <c r="K105" s="55">
        <f t="shared" si="2"/>
        <v>16360.05</v>
      </c>
      <c r="L105" s="55">
        <f t="shared" si="2"/>
        <v>16702.61</v>
      </c>
      <c r="M105" s="55">
        <f t="shared" si="2"/>
        <v>16460.75</v>
      </c>
      <c r="N105" s="55">
        <f t="shared" si="2"/>
        <v>180377.06</v>
      </c>
      <c r="O105" s="56"/>
      <c r="P105" s="58"/>
    </row>
  </sheetData>
  <autoFilter ref="A1:P96"/>
  <printOptions gridLines="1"/>
  <pageMargins left="0.25" right="0.1798611111111111" top="0.49" bottom="0.45" header="0.25" footer="0.1701388888888889"/>
  <pageSetup fitToHeight="5" fitToWidth="1" horizontalDpi="300" verticalDpi="300" orientation="landscape" paperSize="9" scale="67" r:id="rId1"/>
  <headerFooter alignWithMargins="0">
    <oddHeader>&amp;L&amp;F&amp;R&amp;A</oddHeader>
    <oddFooter>&amp;CPagina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 - 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rossinie</dc:creator>
  <cp:keywords/>
  <dc:description/>
  <cp:lastModifiedBy>rossinie</cp:lastModifiedBy>
  <cp:lastPrinted>2014-12-16T10:40:08Z</cp:lastPrinted>
  <dcterms:created xsi:type="dcterms:W3CDTF">2013-12-18T15:21:51Z</dcterms:created>
  <dcterms:modified xsi:type="dcterms:W3CDTF">2015-01-23T09:54:59Z</dcterms:modified>
  <cp:category/>
  <cp:version/>
  <cp:contentType/>
  <cp:contentStatus/>
</cp:coreProperties>
</file>